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2 簡水（8事業）\"/>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W10" i="4" s="1"/>
  <c r="P6" i="5"/>
  <c r="P10" i="4" s="1"/>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8" i="4"/>
  <c r="AT8" i="4"/>
  <c r="AL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<sst xmlns="http://schemas.openxmlformats.org/spreadsheetml/2006/main" count="237" uniqueCount="123">
  <si>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</si>
  <si>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</si>
  <si>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</si>
  <si>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</si>
  <si>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</si>
  <si>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</si>
  <si>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</si>
  <si>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</si>
  <si>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</si>
  <si>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</si>
  <si>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</si>
  <si>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</si>
  <si>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</si>
  <si>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</si>
  <si>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</si>
  <si>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</si>
  <si>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</si>
  <si>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</si>
  <si>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</si>
  <si>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</si>
  <si>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</si>
  <si>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</si>
  <si>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</si>
  <si>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</si>
  <si>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</si>
  <si>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</si>
  <si>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</si>
  <si>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</si>
  <si>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</si>
  <si>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</si>
  <si>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</si>
  <si>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</si>
  <si>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</si>
  <si>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</si>
  <si>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</si>
  <si>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</si>
  <si>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</si>
  <si>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</si>
  <si>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</si>
  <si>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</si>
  <si>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</si>
  <si>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</si>
  <si>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</si>
  <si>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</si>
  <si>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</si>
  <si>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</si>
  <si>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</si>
  <si>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</si>
  <si>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</si>
  <si>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</si>
  <si>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</si>
  <si>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</si>
  <si>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</si>
  <si>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</si>
  <si>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</si>
  <si>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</si>
  <si>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</si>
  <si>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</si>
  <si>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</si>
  <si>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</si>
  <si>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</si>
  <si>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</si>
  <si>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</si>
  <si>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</si>
  <si>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</si>
  <si>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</si>
  <si>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</si>
  <si>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</si>
  <si>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</si>
  <si>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</si>
  <si>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</si>
  <si>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</si>
  <si>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</si>
  <si>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</si>
  <si>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</si>
  <si>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</si>
  <si>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</si>
  <si>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</si>
  <si>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</si>
  <si>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</si>
  <si>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</si>
  <si>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</si>
  <si>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</si>
  <si>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</si>
  <si>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</si>
  <si>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</si>
  <si>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</si>
  <si>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</si>
  <si>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</si>
  <si>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</si>
  <si>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</si>
  <si>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</si>
  <si>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</si>
  <si>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</si>
  <si>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</si>
  <si>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</si>
  <si>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</si>
  <si>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</si>
  <si>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</si>
  <si>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</si>
  <si>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</si>
  <si>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</si>
  <si>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</si>
  <si>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</si>
  <si>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</si>
  <si>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</si>
  <si>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</si>
  <si>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豊根村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</si>
  <si>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</si>
  <si>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</si>
  <si>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</si>
  <si>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</si>
  <si>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</si>
  <si>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</si>
  <si>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</si>
  <si>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</si>
  <si>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</si>
  <si>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</si>
  <si>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</si>
  <si>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配水管や電気計装機器等の老朽化に伴い計画的に更新を行っているが、配管延長が長いことや数多くの水道施設を有しているため、財源確保が厳しい状況下での更新はスローペースとなっている。更新の必要性が高い地区から引き続き効率的に更新を図っていく。</t>
    <phoneticPr fontId="4"/>
  </si>
  <si>
    <t>非設置</t>
    <rPh sb="0" eb="1">
      <t>ヒ</t>
    </rPh>
    <rPh sb="1" eb="3">
      <t>セッチ</t>
    </rPh>
    <phoneticPr fontId="4"/>
  </si>
  <si>
    <t>①収益的収支比率　
　愛知県で最も標高が高い地域であり、山間地域特有の起伏に富んだ地形で集落が点在しているため、管路が長く浄水場・配水地等の水道施設も数多いことから、維持管理経費が嵩む反面、人口減少により収益が減少していることから厳しい経営状況である。
④企業債残高対給水収益比率
　企業債残高対給水収益比率は料金収入に対する企業債残高の割合であるが、前述のとおり、管路が長く、水道施設も多いため、施設整備等の費用が嵩むが、料金収入は限られているため、企業債に頼らざるを得ず、類似団体平均より高く推移している。
⑤料金回収率
　給水収益に比べ一般会計からの繰入金の方が多く、収益だけでは賄えないが類似団体よりも回収率は低い。平成28年度は、元金償還金が増加したため率が下がっている。
⑥給水原価
　配水管の布設替や計装機器整備等を毎年実施しており原価も増加傾向にあるが、類似団体平均よりは低く推移している。平成28年度は、元金償還金が増加したため上昇している。
⑦施設利用率
　増加傾向にあり、類似団体平均よりは高く効率的な利用をしている。　
⑧有収率
　計画的に水道管は更新しているものの、管路延長が長く漏水調査等が進んでいない現状であり、類似団体の平均よりは低くなっている。また、冬期の水道管凍結防止ために排水をしていることも、有収率を下げる要因になっている。</t>
    <rPh sb="309" eb="310">
      <t>ヒク</t>
    </rPh>
    <rPh sb="312" eb="314">
      <t>ヘイセイ</t>
    </rPh>
    <rPh sb="316" eb="318">
      <t>ネンド</t>
    </rPh>
    <rPh sb="320" eb="322">
      <t>ガンキン</t>
    </rPh>
    <rPh sb="322" eb="324">
      <t>ショウカン</t>
    </rPh>
    <rPh sb="324" eb="325">
      <t>キン</t>
    </rPh>
    <rPh sb="326" eb="328">
      <t>ゾウカ</t>
    </rPh>
    <rPh sb="332" eb="333">
      <t>リツ</t>
    </rPh>
    <rPh sb="334" eb="335">
      <t>サ</t>
    </rPh>
    <rPh sb="403" eb="405">
      <t>ヘイセイ</t>
    </rPh>
    <rPh sb="411" eb="413">
      <t>ガンキン</t>
    </rPh>
    <rPh sb="413" eb="415">
      <t>ショウカン</t>
    </rPh>
    <rPh sb="415" eb="416">
      <t>キン</t>
    </rPh>
    <rPh sb="417" eb="419">
      <t>ゾウカ</t>
    </rPh>
    <rPh sb="423" eb="425">
      <t>ジョウショウ</t>
    </rPh>
    <phoneticPr fontId="4"/>
  </si>
  <si>
    <t xml:space="preserve">今後も継続した配水管や水道施設の更新が必要となるため、平成２８年度に策定した経営戦略に基づき、財源確保に努めるとともに施設の統合も視野に入れ、管理体制の効率化等による経費削減を図るなど、収支の将来性を鑑みた経営計画の見直しが必要である。また、供給した配水量の効率性を高めていくことも課題である。
</t>
    <rPh sb="27" eb="29">
      <t>ヘイセイ</t>
    </rPh>
    <rPh sb="31" eb="32">
      <t>ネン</t>
    </rPh>
    <rPh sb="32" eb="33">
      <t>ド</t>
    </rPh>
    <rPh sb="34" eb="36">
      <t>サクテイ</t>
    </rPh>
    <rPh sb="38" eb="40">
      <t>ケイエイ</t>
    </rPh>
    <rPh sb="40" eb="42">
      <t>センリャク</t>
    </rPh>
    <rPh sb="43" eb="4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</si>
</sst>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6" fillId="0" borderId="2"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0.44</c:v>
                </c:pt>
                <c:pt idx="4" formatCode="#,##0.00;&quot;△&quot;#,##0.00;&quot;-&quot;">
                  <c:v>0.64</c:v>
                </c:pt>
              </c:numCache>
            </c:numRef>
          </c:val>
          <c:extLst>
            <c:ext xmlns:c16="http://schemas.microsoft.com/office/drawing/2014/chart" uri="{C3380CC4-5D6E-409C-BE32-E72D297353CC}">
              <c16:uniqueId val="{00000000-3844-4E04-8813-C1BB25306D06}"/>
            </c:ext>
          </c:extLst>
        </c:ser>
        <c:dLbls>
          <c:showLegendKey val="0"/>
          <c:showVal val="0"/>
          <c:showCatName val="0"/>
          <c:showSerName val="0"/>
          <c:showPercent val="0"/>
          <c:showBubbleSize val="0"/>
        </c:dLbls>
        <c:gapWidth val="150"/>
        <c:axId val="104671104"/>
        <c:axId val="1046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3844-4E04-8813-C1BB25306D06}"/>
            </c:ext>
          </c:extLst>
        </c:ser>
        <c:dLbls>
          <c:showLegendKey val="0"/>
          <c:showVal val="0"/>
          <c:showCatName val="0"/>
          <c:showSerName val="0"/>
          <c:showPercent val="0"/>
          <c:showBubbleSize val="0"/>
        </c:dLbls>
        <c:marker val="1"/>
        <c:smooth val="0"/>
        <c:axId val="104671104"/>
        <c:axId val="104681472"/>
      </c:lineChart>
      <c:dateAx>
        <c:axId val="104671104"/>
        <c:scaling>
          <c:orientation val="minMax"/>
        </c:scaling>
        <c:delete val="1"/>
        <c:axPos val="b"/>
        <c:numFmt formatCode="ge" sourceLinked="1"/>
        <c:majorTickMark val="none"/>
        <c:minorTickMark val="none"/>
        <c:tickLblPos val="none"/>
        <c:crossAx val="104681472"/>
        <c:crosses val="autoZero"/>
        <c:auto val="1"/>
        <c:lblOffset val="100"/>
        <c:baseTimeUnit val="years"/>
      </c:dateAx>
      <c:valAx>
        <c:axId val="1046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60.66</c:v>
                </c:pt>
                <c:pt idx="1">
                  <c:v>59.16</c:v>
                </c:pt>
                <c:pt idx="2">
                  <c:v>60.71</c:v>
                </c:pt>
                <c:pt idx="3">
                  <c:v>61.05</c:v>
                </c:pt>
                <c:pt idx="4">
                  <c:v>63.83</c:v>
                </c:pt>
              </c:numCache>
            </c:numRef>
          </c:val>
          <c:extLst>
            <c:ext xmlns:c16="http://schemas.microsoft.com/office/drawing/2014/chart" uri="{C3380CC4-5D6E-409C-BE32-E72D297353CC}">
              <c16:uniqueId val="{00000000-3712-4344-A9C6-820FFEF15D36}"/>
            </c:ext>
          </c:extLst>
        </c:ser>
        <c:dLbls>
          <c:showLegendKey val="0"/>
          <c:showVal val="0"/>
          <c:showCatName val="0"/>
          <c:showSerName val="0"/>
          <c:showPercent val="0"/>
          <c:showBubbleSize val="0"/>
        </c:dLbls>
        <c:gapWidth val="150"/>
        <c:axId val="107587072"/>
        <c:axId val="1075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3712-4344-A9C6-820FFEF15D36}"/>
            </c:ext>
          </c:extLst>
        </c:ser>
        <c:dLbls>
          <c:showLegendKey val="0"/>
          <c:showVal val="0"/>
          <c:showCatName val="0"/>
          <c:showSerName val="0"/>
          <c:showPercent val="0"/>
          <c:showBubbleSize val="0"/>
        </c:dLbls>
        <c:marker val="1"/>
        <c:smooth val="0"/>
        <c:axId val="107587072"/>
        <c:axId val="107588992"/>
      </c:lineChart>
      <c:dateAx>
        <c:axId val="107587072"/>
        <c:scaling>
          <c:orientation val="minMax"/>
        </c:scaling>
        <c:delete val="1"/>
        <c:axPos val="b"/>
        <c:numFmt formatCode="ge" sourceLinked="1"/>
        <c:majorTickMark val="none"/>
        <c:minorTickMark val="none"/>
        <c:tickLblPos val="none"/>
        <c:crossAx val="107588992"/>
        <c:crosses val="autoZero"/>
        <c:auto val="1"/>
        <c:lblOffset val="100"/>
        <c:baseTimeUnit val="years"/>
      </c:dateAx>
      <c:valAx>
        <c:axId val="1075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57.42</c:v>
                </c:pt>
                <c:pt idx="1">
                  <c:v>56.93</c:v>
                </c:pt>
                <c:pt idx="2">
                  <c:v>52.59</c:v>
                </c:pt>
                <c:pt idx="3">
                  <c:v>53.31</c:v>
                </c:pt>
                <c:pt idx="4">
                  <c:v>49.38</c:v>
                </c:pt>
              </c:numCache>
            </c:numRef>
          </c:val>
          <c:extLst>
            <c:ext xmlns:c16="http://schemas.microsoft.com/office/drawing/2014/chart" uri="{C3380CC4-5D6E-409C-BE32-E72D297353CC}">
              <c16:uniqueId val="{00000000-F769-4990-8731-8C89574086C4}"/>
            </c:ext>
          </c:extLst>
        </c:ser>
        <c:dLbls>
          <c:showLegendKey val="0"/>
          <c:showVal val="0"/>
          <c:showCatName val="0"/>
          <c:showSerName val="0"/>
          <c:showPercent val="0"/>
          <c:showBubbleSize val="0"/>
        </c:dLbls>
        <c:gapWidth val="150"/>
        <c:axId val="107706240"/>
        <c:axId val="1077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F769-4990-8731-8C89574086C4}"/>
            </c:ext>
          </c:extLst>
        </c:ser>
        <c:dLbls>
          <c:showLegendKey val="0"/>
          <c:showVal val="0"/>
          <c:showCatName val="0"/>
          <c:showSerName val="0"/>
          <c:showPercent val="0"/>
          <c:showBubbleSize val="0"/>
        </c:dLbls>
        <c:marker val="1"/>
        <c:smooth val="0"/>
        <c:axId val="107706240"/>
        <c:axId val="107708416"/>
      </c:lineChart>
      <c:dateAx>
        <c:axId val="107706240"/>
        <c:scaling>
          <c:orientation val="minMax"/>
        </c:scaling>
        <c:delete val="1"/>
        <c:axPos val="b"/>
        <c:numFmt formatCode="ge" sourceLinked="1"/>
        <c:majorTickMark val="none"/>
        <c:minorTickMark val="none"/>
        <c:tickLblPos val="none"/>
        <c:crossAx val="107708416"/>
        <c:crosses val="autoZero"/>
        <c:auto val="1"/>
        <c:lblOffset val="100"/>
        <c:baseTimeUnit val="years"/>
      </c:dateAx>
      <c:valAx>
        <c:axId val="1077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62.36</c:v>
                </c:pt>
                <c:pt idx="1">
                  <c:v>57.33</c:v>
                </c:pt>
                <c:pt idx="2">
                  <c:v>58.98</c:v>
                </c:pt>
                <c:pt idx="3">
                  <c:v>60.2</c:v>
                </c:pt>
                <c:pt idx="4">
                  <c:v>58.48</c:v>
                </c:pt>
              </c:numCache>
            </c:numRef>
          </c:val>
          <c:extLst>
            <c:ext xmlns:c16="http://schemas.microsoft.com/office/drawing/2014/chart" uri="{C3380CC4-5D6E-409C-BE32-E72D297353CC}">
              <c16:uniqueId val="{00000000-467C-40B1-A4B4-CB6692AB1891}"/>
            </c:ext>
          </c:extLst>
        </c:ser>
        <c:dLbls>
          <c:showLegendKey val="0"/>
          <c:showVal val="0"/>
          <c:showCatName val="0"/>
          <c:showSerName val="0"/>
          <c:showPercent val="0"/>
          <c:showBubbleSize val="0"/>
        </c:dLbls>
        <c:gapWidth val="150"/>
        <c:axId val="104708352"/>
        <c:axId val="1047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467C-40B1-A4B4-CB6692AB1891}"/>
            </c:ext>
          </c:extLst>
        </c:ser>
        <c:dLbls>
          <c:showLegendKey val="0"/>
          <c:showVal val="0"/>
          <c:showCatName val="0"/>
          <c:showSerName val="0"/>
          <c:showPercent val="0"/>
          <c:showBubbleSize val="0"/>
        </c:dLbls>
        <c:marker val="1"/>
        <c:smooth val="0"/>
        <c:axId val="104708352"/>
        <c:axId val="104722816"/>
      </c:lineChart>
      <c:dateAx>
        <c:axId val="104708352"/>
        <c:scaling>
          <c:orientation val="minMax"/>
        </c:scaling>
        <c:delete val="1"/>
        <c:axPos val="b"/>
        <c:numFmt formatCode="ge" sourceLinked="1"/>
        <c:majorTickMark val="none"/>
        <c:minorTickMark val="none"/>
        <c:tickLblPos val="none"/>
        <c:crossAx val="104722816"/>
        <c:crosses val="autoZero"/>
        <c:auto val="1"/>
        <c:lblOffset val="100"/>
        <c:baseTimeUnit val="years"/>
      </c:dateAx>
      <c:valAx>
        <c:axId val="1047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E1-497F-8BDB-C3B23D11CFFD}"/>
            </c:ext>
          </c:extLst>
        </c:ser>
        <c:dLbls>
          <c:showLegendKey val="0"/>
          <c:showVal val="0"/>
          <c:showCatName val="0"/>
          <c:showSerName val="0"/>
          <c:showPercent val="0"/>
          <c:showBubbleSize val="0"/>
        </c:dLbls>
        <c:gapWidth val="150"/>
        <c:axId val="107240064"/>
        <c:axId val="1072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E1-497F-8BDB-C3B23D11CFFD}"/>
            </c:ext>
          </c:extLst>
        </c:ser>
        <c:dLbls>
          <c:showLegendKey val="0"/>
          <c:showVal val="0"/>
          <c:showCatName val="0"/>
          <c:showSerName val="0"/>
          <c:showPercent val="0"/>
          <c:showBubbleSize val="0"/>
        </c:dLbls>
        <c:marker val="1"/>
        <c:smooth val="0"/>
        <c:axId val="107240064"/>
        <c:axId val="107246336"/>
      </c:lineChart>
      <c:dateAx>
        <c:axId val="107240064"/>
        <c:scaling>
          <c:orientation val="minMax"/>
        </c:scaling>
        <c:delete val="1"/>
        <c:axPos val="b"/>
        <c:numFmt formatCode="ge" sourceLinked="1"/>
        <c:majorTickMark val="none"/>
        <c:minorTickMark val="none"/>
        <c:tickLblPos val="none"/>
        <c:crossAx val="107246336"/>
        <c:crosses val="autoZero"/>
        <c:auto val="1"/>
        <c:lblOffset val="100"/>
        <c:baseTimeUnit val="years"/>
      </c:dateAx>
      <c:valAx>
        <c:axId val="1072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A-4599-84A7-9FB013031847}"/>
            </c:ext>
          </c:extLst>
        </c:ser>
        <c:dLbls>
          <c:showLegendKey val="0"/>
          <c:showVal val="0"/>
          <c:showCatName val="0"/>
          <c:showSerName val="0"/>
          <c:showPercent val="0"/>
          <c:showBubbleSize val="0"/>
        </c:dLbls>
        <c:gapWidth val="150"/>
        <c:axId val="107619072"/>
        <c:axId val="1076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A-4599-84A7-9FB013031847}"/>
            </c:ext>
          </c:extLst>
        </c:ser>
        <c:dLbls>
          <c:showLegendKey val="0"/>
          <c:showVal val="0"/>
          <c:showCatName val="0"/>
          <c:showSerName val="0"/>
          <c:showPercent val="0"/>
          <c:showBubbleSize val="0"/>
        </c:dLbls>
        <c:marker val="1"/>
        <c:smooth val="0"/>
        <c:axId val="107619072"/>
        <c:axId val="107620992"/>
      </c:lineChart>
      <c:dateAx>
        <c:axId val="107619072"/>
        <c:scaling>
          <c:orientation val="minMax"/>
        </c:scaling>
        <c:delete val="1"/>
        <c:axPos val="b"/>
        <c:numFmt formatCode="ge" sourceLinked="1"/>
        <c:majorTickMark val="none"/>
        <c:minorTickMark val="none"/>
        <c:tickLblPos val="none"/>
        <c:crossAx val="107620992"/>
        <c:crosses val="autoZero"/>
        <c:auto val="1"/>
        <c:lblOffset val="100"/>
        <c:baseTimeUnit val="years"/>
      </c:dateAx>
      <c:valAx>
        <c:axId val="1076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41-4036-844D-603E254CA7F4}"/>
            </c:ext>
          </c:extLst>
        </c:ser>
        <c:dLbls>
          <c:showLegendKey val="0"/>
          <c:showVal val="0"/>
          <c:showCatName val="0"/>
          <c:showSerName val="0"/>
          <c:showPercent val="0"/>
          <c:showBubbleSize val="0"/>
        </c:dLbls>
        <c:gapWidth val="150"/>
        <c:axId val="107663360"/>
        <c:axId val="1076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1-4036-844D-603E254CA7F4}"/>
            </c:ext>
          </c:extLst>
        </c:ser>
        <c:dLbls>
          <c:showLegendKey val="0"/>
          <c:showVal val="0"/>
          <c:showCatName val="0"/>
          <c:showSerName val="0"/>
          <c:showPercent val="0"/>
          <c:showBubbleSize val="0"/>
        </c:dLbls>
        <c:marker val="1"/>
        <c:smooth val="0"/>
        <c:axId val="107663360"/>
        <c:axId val="107665280"/>
      </c:lineChart>
      <c:dateAx>
        <c:axId val="107663360"/>
        <c:scaling>
          <c:orientation val="minMax"/>
        </c:scaling>
        <c:delete val="1"/>
        <c:axPos val="b"/>
        <c:numFmt formatCode="ge" sourceLinked="1"/>
        <c:majorTickMark val="none"/>
        <c:minorTickMark val="none"/>
        <c:tickLblPos val="none"/>
        <c:crossAx val="107665280"/>
        <c:crosses val="autoZero"/>
        <c:auto val="1"/>
        <c:lblOffset val="100"/>
        <c:baseTimeUnit val="years"/>
      </c:dateAx>
      <c:valAx>
        <c:axId val="1076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E5-41C5-BE18-229CB7786DD1}"/>
            </c:ext>
          </c:extLst>
        </c:ser>
        <c:dLbls>
          <c:showLegendKey val="0"/>
          <c:showVal val="0"/>
          <c:showCatName val="0"/>
          <c:showSerName val="0"/>
          <c:showPercent val="0"/>
          <c:showBubbleSize val="0"/>
        </c:dLbls>
        <c:gapWidth val="150"/>
        <c:axId val="107377024"/>
        <c:axId val="1073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E5-41C5-BE18-229CB7786DD1}"/>
            </c:ext>
          </c:extLst>
        </c:ser>
        <c:dLbls>
          <c:showLegendKey val="0"/>
          <c:showVal val="0"/>
          <c:showCatName val="0"/>
          <c:showSerName val="0"/>
          <c:showPercent val="0"/>
          <c:showBubbleSize val="0"/>
        </c:dLbls>
        <c:marker val="1"/>
        <c:smooth val="0"/>
        <c:axId val="107377024"/>
        <c:axId val="107378944"/>
      </c:lineChart>
      <c:dateAx>
        <c:axId val="107377024"/>
        <c:scaling>
          <c:orientation val="minMax"/>
        </c:scaling>
        <c:delete val="1"/>
        <c:axPos val="b"/>
        <c:numFmt formatCode="ge" sourceLinked="1"/>
        <c:majorTickMark val="none"/>
        <c:minorTickMark val="none"/>
        <c:tickLblPos val="none"/>
        <c:crossAx val="107378944"/>
        <c:crosses val="autoZero"/>
        <c:auto val="1"/>
        <c:lblOffset val="100"/>
        <c:baseTimeUnit val="years"/>
      </c:dateAx>
      <c:valAx>
        <c:axId val="1073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2041.03</c:v>
                </c:pt>
                <c:pt idx="1">
                  <c:v>2042.58</c:v>
                </c:pt>
                <c:pt idx="2">
                  <c:v>1998</c:v>
                </c:pt>
                <c:pt idx="3">
                  <c:v>1864.68</c:v>
                </c:pt>
                <c:pt idx="4">
                  <c:v>1805.57</c:v>
                </c:pt>
              </c:numCache>
            </c:numRef>
          </c:val>
          <c:extLst>
            <c:ext xmlns:c16="http://schemas.microsoft.com/office/drawing/2014/chart" uri="{C3380CC4-5D6E-409C-BE32-E72D297353CC}">
              <c16:uniqueId val="{00000000-B6A6-4275-A7DA-C0432FABC3AC}"/>
            </c:ext>
          </c:extLst>
        </c:ser>
        <c:dLbls>
          <c:showLegendKey val="0"/>
          <c:showVal val="0"/>
          <c:showCatName val="0"/>
          <c:showSerName val="0"/>
          <c:showPercent val="0"/>
          <c:showBubbleSize val="0"/>
        </c:dLbls>
        <c:gapWidth val="150"/>
        <c:axId val="107422464"/>
        <c:axId val="1074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B6A6-4275-A7DA-C0432FABC3AC}"/>
            </c:ext>
          </c:extLst>
        </c:ser>
        <c:dLbls>
          <c:showLegendKey val="0"/>
          <c:showVal val="0"/>
          <c:showCatName val="0"/>
          <c:showSerName val="0"/>
          <c:showPercent val="0"/>
          <c:showBubbleSize val="0"/>
        </c:dLbls>
        <c:marker val="1"/>
        <c:smooth val="0"/>
        <c:axId val="107422464"/>
        <c:axId val="107424384"/>
      </c:lineChart>
      <c:dateAx>
        <c:axId val="107422464"/>
        <c:scaling>
          <c:orientation val="minMax"/>
        </c:scaling>
        <c:delete val="1"/>
        <c:axPos val="b"/>
        <c:numFmt formatCode="ge" sourceLinked="1"/>
        <c:majorTickMark val="none"/>
        <c:minorTickMark val="none"/>
        <c:tickLblPos val="none"/>
        <c:crossAx val="107424384"/>
        <c:crosses val="autoZero"/>
        <c:auto val="1"/>
        <c:lblOffset val="100"/>
        <c:baseTimeUnit val="years"/>
      </c:dateAx>
      <c:valAx>
        <c:axId val="1074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38.19</c:v>
                </c:pt>
                <c:pt idx="1">
                  <c:v>39.76</c:v>
                </c:pt>
                <c:pt idx="2">
                  <c:v>38.869999999999997</c:v>
                </c:pt>
                <c:pt idx="3">
                  <c:v>38.07</c:v>
                </c:pt>
                <c:pt idx="4">
                  <c:v>35.47</c:v>
                </c:pt>
              </c:numCache>
            </c:numRef>
          </c:val>
          <c:extLst>
            <c:ext xmlns:c16="http://schemas.microsoft.com/office/drawing/2014/chart" uri="{C3380CC4-5D6E-409C-BE32-E72D297353CC}">
              <c16:uniqueId val="{00000000-6DB0-4123-8C28-786335C42CF2}"/>
            </c:ext>
          </c:extLst>
        </c:ser>
        <c:dLbls>
          <c:showLegendKey val="0"/>
          <c:showVal val="0"/>
          <c:showCatName val="0"/>
          <c:showSerName val="0"/>
          <c:showPercent val="0"/>
          <c:showBubbleSize val="0"/>
        </c:dLbls>
        <c:gapWidth val="150"/>
        <c:axId val="107455616"/>
        <c:axId val="1074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6DB0-4123-8C28-786335C42CF2}"/>
            </c:ext>
          </c:extLst>
        </c:ser>
        <c:dLbls>
          <c:showLegendKey val="0"/>
          <c:showVal val="0"/>
          <c:showCatName val="0"/>
          <c:showSerName val="0"/>
          <c:showPercent val="0"/>
          <c:showBubbleSize val="0"/>
        </c:dLbls>
        <c:marker val="1"/>
        <c:smooth val="0"/>
        <c:axId val="107455616"/>
        <c:axId val="107457536"/>
      </c:lineChart>
      <c:dateAx>
        <c:axId val="107455616"/>
        <c:scaling>
          <c:orientation val="minMax"/>
        </c:scaling>
        <c:delete val="1"/>
        <c:axPos val="b"/>
        <c:numFmt formatCode="ge" sourceLinked="1"/>
        <c:majorTickMark val="none"/>
        <c:minorTickMark val="none"/>
        <c:tickLblPos val="none"/>
        <c:crossAx val="107457536"/>
        <c:crosses val="autoZero"/>
        <c:auto val="1"/>
        <c:lblOffset val="100"/>
        <c:baseTimeUnit val="years"/>
      </c:dateAx>
      <c:valAx>
        <c:axId val="1074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511.27</c:v>
                </c:pt>
                <c:pt idx="1">
                  <c:v>488.95</c:v>
                </c:pt>
                <c:pt idx="2">
                  <c:v>519.48</c:v>
                </c:pt>
                <c:pt idx="3">
                  <c:v>531.91</c:v>
                </c:pt>
                <c:pt idx="4">
                  <c:v>579.78</c:v>
                </c:pt>
              </c:numCache>
            </c:numRef>
          </c:val>
          <c:extLst>
            <c:ext xmlns:c16="http://schemas.microsoft.com/office/drawing/2014/chart" uri="{C3380CC4-5D6E-409C-BE32-E72D297353CC}">
              <c16:uniqueId val="{00000000-B331-4314-AE25-D24DD2F04728}"/>
            </c:ext>
          </c:extLst>
        </c:ser>
        <c:dLbls>
          <c:showLegendKey val="0"/>
          <c:showVal val="0"/>
          <c:showCatName val="0"/>
          <c:showSerName val="0"/>
          <c:showPercent val="0"/>
          <c:showBubbleSize val="0"/>
        </c:dLbls>
        <c:gapWidth val="150"/>
        <c:axId val="107545728"/>
        <c:axId val="1075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B331-4314-AE25-D24DD2F04728}"/>
            </c:ext>
          </c:extLst>
        </c:ser>
        <c:dLbls>
          <c:showLegendKey val="0"/>
          <c:showVal val="0"/>
          <c:showCatName val="0"/>
          <c:showSerName val="0"/>
          <c:showPercent val="0"/>
          <c:showBubbleSize val="0"/>
        </c:dLbls>
        <c:marker val="1"/>
        <c:smooth val="0"/>
        <c:axId val="107545728"/>
        <c:axId val="107547648"/>
      </c:lineChart>
      <c:dateAx>
        <c:axId val="107545728"/>
        <c:scaling>
          <c:orientation val="minMax"/>
        </c:scaling>
        <c:delete val="1"/>
        <c:axPos val="b"/>
        <c:numFmt formatCode="ge" sourceLinked="1"/>
        <c:majorTickMark val="none"/>
        <c:minorTickMark val="none"/>
        <c:tickLblPos val="none"/>
        <c:crossAx val="107547648"/>
        <c:crosses val="autoZero"/>
        <c:auto val="1"/>
        <c:lblOffset val="100"/>
        <c:baseTimeUnit val="years"/>
      </c:dateAx>
      <c:valAx>
        <c:axId val="1075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豊根村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96" t="s">
        <v>120</v>
      </c>
      <c r="AE8" s="96"/>
      <c r="AF8" s="96"/>
      <c r="AG8" s="96"/>
      <c r="AH8" s="96"/>
      <c r="AI8" s="96"/>
      <c r="AJ8" s="96"/>
      <c r="AK8" s="2"/>
      <c r="AL8" s="50">
        <f>データ!$R$6</f>
        <v>1183</v>
      </c>
      <c r="AM8" s="50"/>
      <c r="AN8" s="50"/>
      <c r="AO8" s="50"/>
      <c r="AP8" s="50"/>
      <c r="AQ8" s="50"/>
      <c r="AR8" s="50"/>
      <c r="AS8" s="50"/>
      <c r="AT8" s="46">
        <f>データ!$S$6</f>
        <v>155.88</v>
      </c>
      <c r="AU8" s="46"/>
      <c r="AV8" s="46"/>
      <c r="AW8" s="46"/>
      <c r="AX8" s="46"/>
      <c r="AY8" s="46"/>
      <c r="AZ8" s="46"/>
      <c r="BA8" s="46"/>
      <c r="BB8" s="46">
        <f>データ!$T$6</f>
        <v>7.59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1" t="s">
        <v>19</v>
      </c>
      <c r="BM9" s="52"/>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99.83</v>
      </c>
      <c r="Q10" s="46"/>
      <c r="R10" s="46"/>
      <c r="S10" s="46"/>
      <c r="T10" s="46"/>
      <c r="U10" s="46"/>
      <c r="V10" s="46"/>
      <c r="W10" s="50">
        <f>データ!$Q$6</f>
        <v>2700</v>
      </c>
      <c r="X10" s="50"/>
      <c r="Y10" s="50"/>
      <c r="Z10" s="50"/>
      <c r="AA10" s="50"/>
      <c r="AB10" s="50"/>
      <c r="AC10" s="50"/>
      <c r="AD10" s="2"/>
      <c r="AE10" s="2"/>
      <c r="AF10" s="2"/>
      <c r="AG10" s="2"/>
      <c r="AH10" s="2"/>
      <c r="AI10" s="2"/>
      <c r="AJ10" s="2"/>
      <c r="AK10" s="2"/>
      <c r="AL10" s="50">
        <f>データ!$U$6</f>
        <v>1170</v>
      </c>
      <c r="AM10" s="50"/>
      <c r="AN10" s="50"/>
      <c r="AO10" s="50"/>
      <c r="AP10" s="50"/>
      <c r="AQ10" s="50"/>
      <c r="AR10" s="50"/>
      <c r="AS10" s="50"/>
      <c r="AT10" s="46">
        <f>データ!$V$6</f>
        <v>18.760000000000002</v>
      </c>
      <c r="AU10" s="46"/>
      <c r="AV10" s="46"/>
      <c r="AW10" s="46"/>
      <c r="AX10" s="46"/>
      <c r="AY10" s="46"/>
      <c r="AZ10" s="46"/>
      <c r="BA10" s="46"/>
      <c r="BB10" s="46">
        <f>データ!$W$6</f>
        <v>62.37</v>
      </c>
      <c r="BC10" s="46"/>
      <c r="BD10" s="46"/>
      <c r="BE10" s="46"/>
      <c r="BF10" s="46"/>
      <c r="BG10" s="46"/>
      <c r="BH10" s="46"/>
      <c r="BI10" s="46"/>
      <c r="BJ10" s="2"/>
      <c r="BK10" s="2"/>
      <c r="BL10" s="53" t="s">
        <v>21</v>
      </c>
      <c r="BM10" s="5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25</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121</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69" t="s">
        <v>26</v>
      </c>
      <c r="D34" s="69"/>
      <c r="E34" s="69"/>
      <c r="F34" s="69"/>
      <c r="G34" s="69"/>
      <c r="H34" s="69"/>
      <c r="I34" s="69"/>
      <c r="J34" s="69"/>
      <c r="K34" s="69"/>
      <c r="L34" s="69"/>
      <c r="M34" s="69"/>
      <c r="N34" s="69"/>
      <c r="O34" s="69"/>
      <c r="P34" s="69"/>
      <c r="Q34" s="20"/>
      <c r="R34" s="69" t="s">
        <v>27</v>
      </c>
      <c r="S34" s="69"/>
      <c r="T34" s="69"/>
      <c r="U34" s="69"/>
      <c r="V34" s="69"/>
      <c r="W34" s="69"/>
      <c r="X34" s="69"/>
      <c r="Y34" s="69"/>
      <c r="Z34" s="69"/>
      <c r="AA34" s="69"/>
      <c r="AB34" s="69"/>
      <c r="AC34" s="69"/>
      <c r="AD34" s="69"/>
      <c r="AE34" s="69"/>
      <c r="AF34" s="20"/>
      <c r="AG34" s="69" t="s">
        <v>28</v>
      </c>
      <c r="AH34" s="69"/>
      <c r="AI34" s="69"/>
      <c r="AJ34" s="69"/>
      <c r="AK34" s="69"/>
      <c r="AL34" s="69"/>
      <c r="AM34" s="69"/>
      <c r="AN34" s="69"/>
      <c r="AO34" s="69"/>
      <c r="AP34" s="69"/>
      <c r="AQ34" s="69"/>
      <c r="AR34" s="69"/>
      <c r="AS34" s="69"/>
      <c r="AT34" s="69"/>
      <c r="AU34" s="20"/>
      <c r="AV34" s="69" t="s">
        <v>29</v>
      </c>
      <c r="AW34" s="69"/>
      <c r="AX34" s="69"/>
      <c r="AY34" s="69"/>
      <c r="AZ34" s="69"/>
      <c r="BA34" s="69"/>
      <c r="BB34" s="69"/>
      <c r="BC34" s="69"/>
      <c r="BD34" s="69"/>
      <c r="BE34" s="69"/>
      <c r="BF34" s="69"/>
      <c r="BG34" s="69"/>
      <c r="BH34" s="69"/>
      <c r="BI34" s="69"/>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30</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69" t="s">
        <v>31</v>
      </c>
      <c r="D56" s="69"/>
      <c r="E56" s="69"/>
      <c r="F56" s="69"/>
      <c r="G56" s="69"/>
      <c r="H56" s="69"/>
      <c r="I56" s="69"/>
      <c r="J56" s="69"/>
      <c r="K56" s="69"/>
      <c r="L56" s="69"/>
      <c r="M56" s="69"/>
      <c r="N56" s="69"/>
      <c r="O56" s="69"/>
      <c r="P56" s="69"/>
      <c r="Q56" s="20"/>
      <c r="R56" s="69" t="s">
        <v>32</v>
      </c>
      <c r="S56" s="69"/>
      <c r="T56" s="69"/>
      <c r="U56" s="69"/>
      <c r="V56" s="69"/>
      <c r="W56" s="69"/>
      <c r="X56" s="69"/>
      <c r="Y56" s="69"/>
      <c r="Z56" s="69"/>
      <c r="AA56" s="69"/>
      <c r="AB56" s="69"/>
      <c r="AC56" s="69"/>
      <c r="AD56" s="69"/>
      <c r="AE56" s="69"/>
      <c r="AF56" s="20"/>
      <c r="AG56" s="69" t="s">
        <v>33</v>
      </c>
      <c r="AH56" s="69"/>
      <c r="AI56" s="69"/>
      <c r="AJ56" s="69"/>
      <c r="AK56" s="69"/>
      <c r="AL56" s="69"/>
      <c r="AM56" s="69"/>
      <c r="AN56" s="69"/>
      <c r="AO56" s="69"/>
      <c r="AP56" s="69"/>
      <c r="AQ56" s="69"/>
      <c r="AR56" s="69"/>
      <c r="AS56" s="69"/>
      <c r="AT56" s="69"/>
      <c r="AU56" s="20"/>
      <c r="AV56" s="69" t="s">
        <v>34</v>
      </c>
      <c r="AW56" s="69"/>
      <c r="AX56" s="69"/>
      <c r="AY56" s="69"/>
      <c r="AZ56" s="69"/>
      <c r="BA56" s="69"/>
      <c r="BB56" s="69"/>
      <c r="BC56" s="69"/>
      <c r="BD56" s="69"/>
      <c r="BE56" s="69"/>
      <c r="BF56" s="69"/>
      <c r="BG56" s="69"/>
      <c r="BH56" s="69"/>
      <c r="BI56" s="69"/>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36</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90" t="s">
        <v>122</v>
      </c>
      <c r="BM66" s="91"/>
      <c r="BN66" s="91"/>
      <c r="BO66" s="91"/>
      <c r="BP66" s="91"/>
      <c r="BQ66" s="91"/>
      <c r="BR66" s="91"/>
      <c r="BS66" s="91"/>
      <c r="BT66" s="91"/>
      <c r="BU66" s="91"/>
      <c r="BV66" s="91"/>
      <c r="BW66" s="91"/>
      <c r="BX66" s="91"/>
      <c r="BY66" s="91"/>
      <c r="BZ66" s="9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90"/>
      <c r="BM67" s="91"/>
      <c r="BN67" s="91"/>
      <c r="BO67" s="91"/>
      <c r="BP67" s="91"/>
      <c r="BQ67" s="91"/>
      <c r="BR67" s="91"/>
      <c r="BS67" s="91"/>
      <c r="BT67" s="91"/>
      <c r="BU67" s="91"/>
      <c r="BV67" s="91"/>
      <c r="BW67" s="91"/>
      <c r="BX67" s="91"/>
      <c r="BY67" s="91"/>
      <c r="BZ67" s="9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90"/>
      <c r="BM68" s="91"/>
      <c r="BN68" s="91"/>
      <c r="BO68" s="91"/>
      <c r="BP68" s="91"/>
      <c r="BQ68" s="91"/>
      <c r="BR68" s="91"/>
      <c r="BS68" s="91"/>
      <c r="BT68" s="91"/>
      <c r="BU68" s="91"/>
      <c r="BV68" s="91"/>
      <c r="BW68" s="91"/>
      <c r="BX68" s="91"/>
      <c r="BY68" s="91"/>
      <c r="BZ68" s="9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90"/>
      <c r="BM69" s="91"/>
      <c r="BN69" s="91"/>
      <c r="BO69" s="91"/>
      <c r="BP69" s="91"/>
      <c r="BQ69" s="91"/>
      <c r="BR69" s="91"/>
      <c r="BS69" s="91"/>
      <c r="BT69" s="91"/>
      <c r="BU69" s="91"/>
      <c r="BV69" s="91"/>
      <c r="BW69" s="91"/>
      <c r="BX69" s="91"/>
      <c r="BY69" s="91"/>
      <c r="BZ69" s="9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90"/>
      <c r="BM70" s="91"/>
      <c r="BN70" s="91"/>
      <c r="BO70" s="91"/>
      <c r="BP70" s="91"/>
      <c r="BQ70" s="91"/>
      <c r="BR70" s="91"/>
      <c r="BS70" s="91"/>
      <c r="BT70" s="91"/>
      <c r="BU70" s="91"/>
      <c r="BV70" s="91"/>
      <c r="BW70" s="91"/>
      <c r="BX70" s="91"/>
      <c r="BY70" s="91"/>
      <c r="BZ70" s="9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90"/>
      <c r="BM71" s="91"/>
      <c r="BN71" s="91"/>
      <c r="BO71" s="91"/>
      <c r="BP71" s="91"/>
      <c r="BQ71" s="91"/>
      <c r="BR71" s="91"/>
      <c r="BS71" s="91"/>
      <c r="BT71" s="91"/>
      <c r="BU71" s="91"/>
      <c r="BV71" s="91"/>
      <c r="BW71" s="91"/>
      <c r="BX71" s="91"/>
      <c r="BY71" s="91"/>
      <c r="BZ71" s="9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90"/>
      <c r="BM72" s="91"/>
      <c r="BN72" s="91"/>
      <c r="BO72" s="91"/>
      <c r="BP72" s="91"/>
      <c r="BQ72" s="91"/>
      <c r="BR72" s="91"/>
      <c r="BS72" s="91"/>
      <c r="BT72" s="91"/>
      <c r="BU72" s="91"/>
      <c r="BV72" s="91"/>
      <c r="BW72" s="91"/>
      <c r="BX72" s="91"/>
      <c r="BY72" s="91"/>
      <c r="BZ72" s="9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90"/>
      <c r="BM73" s="91"/>
      <c r="BN73" s="91"/>
      <c r="BO73" s="91"/>
      <c r="BP73" s="91"/>
      <c r="BQ73" s="91"/>
      <c r="BR73" s="91"/>
      <c r="BS73" s="91"/>
      <c r="BT73" s="91"/>
      <c r="BU73" s="91"/>
      <c r="BV73" s="91"/>
      <c r="BW73" s="91"/>
      <c r="BX73" s="91"/>
      <c r="BY73" s="91"/>
      <c r="BZ73" s="9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90"/>
      <c r="BM74" s="91"/>
      <c r="BN74" s="91"/>
      <c r="BO74" s="91"/>
      <c r="BP74" s="91"/>
      <c r="BQ74" s="91"/>
      <c r="BR74" s="91"/>
      <c r="BS74" s="91"/>
      <c r="BT74" s="91"/>
      <c r="BU74" s="91"/>
      <c r="BV74" s="91"/>
      <c r="BW74" s="91"/>
      <c r="BX74" s="91"/>
      <c r="BY74" s="91"/>
      <c r="BZ74" s="9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90"/>
      <c r="BM75" s="91"/>
      <c r="BN75" s="91"/>
      <c r="BO75" s="91"/>
      <c r="BP75" s="91"/>
      <c r="BQ75" s="91"/>
      <c r="BR75" s="91"/>
      <c r="BS75" s="91"/>
      <c r="BT75" s="91"/>
      <c r="BU75" s="91"/>
      <c r="BV75" s="91"/>
      <c r="BW75" s="91"/>
      <c r="BX75" s="91"/>
      <c r="BY75" s="91"/>
      <c r="BZ75" s="9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90"/>
      <c r="BM76" s="91"/>
      <c r="BN76" s="91"/>
      <c r="BO76" s="91"/>
      <c r="BP76" s="91"/>
      <c r="BQ76" s="91"/>
      <c r="BR76" s="91"/>
      <c r="BS76" s="91"/>
      <c r="BT76" s="91"/>
      <c r="BU76" s="91"/>
      <c r="BV76" s="91"/>
      <c r="BW76" s="91"/>
      <c r="BX76" s="91"/>
      <c r="BY76" s="91"/>
      <c r="BZ76" s="9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90"/>
      <c r="BM77" s="91"/>
      <c r="BN77" s="91"/>
      <c r="BO77" s="91"/>
      <c r="BP77" s="91"/>
      <c r="BQ77" s="91"/>
      <c r="BR77" s="91"/>
      <c r="BS77" s="91"/>
      <c r="BT77" s="91"/>
      <c r="BU77" s="91"/>
      <c r="BV77" s="91"/>
      <c r="BW77" s="91"/>
      <c r="BX77" s="91"/>
      <c r="BY77" s="91"/>
      <c r="BZ77" s="9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90"/>
      <c r="BM78" s="91"/>
      <c r="BN78" s="91"/>
      <c r="BO78" s="91"/>
      <c r="BP78" s="91"/>
      <c r="BQ78" s="91"/>
      <c r="BR78" s="91"/>
      <c r="BS78" s="91"/>
      <c r="BT78" s="91"/>
      <c r="BU78" s="91"/>
      <c r="BV78" s="91"/>
      <c r="BW78" s="91"/>
      <c r="BX78" s="91"/>
      <c r="BY78" s="91"/>
      <c r="BZ78" s="92"/>
    </row>
    <row r="79" spans="1:78" ht="13.5" customHeight="1" x14ac:dyDescent="0.15">
      <c r="A79" s="2"/>
      <c r="B79" s="17"/>
      <c r="C79" s="69" t="s">
        <v>37</v>
      </c>
      <c r="D79" s="69"/>
      <c r="E79" s="69"/>
      <c r="F79" s="69"/>
      <c r="G79" s="69"/>
      <c r="H79" s="69"/>
      <c r="I79" s="69"/>
      <c r="J79" s="69"/>
      <c r="K79" s="69"/>
      <c r="L79" s="69"/>
      <c r="M79" s="69"/>
      <c r="N79" s="69"/>
      <c r="O79" s="69"/>
      <c r="P79" s="69"/>
      <c r="Q79" s="69"/>
      <c r="R79" s="69"/>
      <c r="S79" s="69"/>
      <c r="T79" s="69"/>
      <c r="U79" s="20"/>
      <c r="V79" s="20"/>
      <c r="W79" s="69" t="s">
        <v>38</v>
      </c>
      <c r="X79" s="69"/>
      <c r="Y79" s="69"/>
      <c r="Z79" s="69"/>
      <c r="AA79" s="69"/>
      <c r="AB79" s="69"/>
      <c r="AC79" s="69"/>
      <c r="AD79" s="69"/>
      <c r="AE79" s="69"/>
      <c r="AF79" s="69"/>
      <c r="AG79" s="69"/>
      <c r="AH79" s="69"/>
      <c r="AI79" s="69"/>
      <c r="AJ79" s="69"/>
      <c r="AK79" s="69"/>
      <c r="AL79" s="69"/>
      <c r="AM79" s="69"/>
      <c r="AN79" s="69"/>
      <c r="AO79" s="20"/>
      <c r="AP79" s="20"/>
      <c r="AQ79" s="69" t="s">
        <v>39</v>
      </c>
      <c r="AR79" s="69"/>
      <c r="AS79" s="69"/>
      <c r="AT79" s="69"/>
      <c r="AU79" s="69"/>
      <c r="AV79" s="69"/>
      <c r="AW79" s="69"/>
      <c r="AX79" s="69"/>
      <c r="AY79" s="69"/>
      <c r="AZ79" s="69"/>
      <c r="BA79" s="69"/>
      <c r="BB79" s="69"/>
      <c r="BC79" s="69"/>
      <c r="BD79" s="69"/>
      <c r="BE79" s="69"/>
      <c r="BF79" s="69"/>
      <c r="BG79" s="69"/>
      <c r="BH79" s="69"/>
      <c r="BI79" s="18"/>
      <c r="BJ79" s="19"/>
      <c r="BK79" s="2"/>
      <c r="BL79" s="90"/>
      <c r="BM79" s="91"/>
      <c r="BN79" s="91"/>
      <c r="BO79" s="91"/>
      <c r="BP79" s="91"/>
      <c r="BQ79" s="91"/>
      <c r="BR79" s="91"/>
      <c r="BS79" s="91"/>
      <c r="BT79" s="91"/>
      <c r="BU79" s="91"/>
      <c r="BV79" s="91"/>
      <c r="BW79" s="91"/>
      <c r="BX79" s="91"/>
      <c r="BY79" s="91"/>
      <c r="BZ79" s="92"/>
    </row>
    <row r="80" spans="1:78" ht="13.5" customHeight="1" x14ac:dyDescent="0.15">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90"/>
      <c r="BM80" s="91"/>
      <c r="BN80" s="91"/>
      <c r="BO80" s="91"/>
      <c r="BP80" s="91"/>
      <c r="BQ80" s="91"/>
      <c r="BR80" s="91"/>
      <c r="BS80" s="91"/>
      <c r="BT80" s="91"/>
      <c r="BU80" s="91"/>
      <c r="BV80" s="91"/>
      <c r="BW80" s="91"/>
      <c r="BX80" s="91"/>
      <c r="BY80" s="91"/>
      <c r="BZ80" s="9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7" t="s">
        <v>63</v>
      </c>
      <c r="I3" s="78"/>
      <c r="J3" s="78"/>
      <c r="K3" s="78"/>
      <c r="L3" s="78"/>
      <c r="M3" s="78"/>
      <c r="N3" s="78"/>
      <c r="O3" s="78"/>
      <c r="P3" s="78"/>
      <c r="Q3" s="78"/>
      <c r="R3" s="78"/>
      <c r="S3" s="78"/>
      <c r="T3" s="78"/>
      <c r="U3" s="78"/>
      <c r="V3" s="78"/>
      <c r="W3" s="79"/>
      <c r="X3" s="83" t="s">
        <v>64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66</v>
      </c>
      <c r="B4" s="31"/>
      <c r="C4" s="31"/>
      <c r="D4" s="31"/>
      <c r="E4" s="31"/>
      <c r="F4" s="31"/>
      <c r="G4" s="31"/>
      <c r="H4" s="80"/>
      <c r="I4" s="81"/>
      <c r="J4" s="81"/>
      <c r="K4" s="81"/>
      <c r="L4" s="81"/>
      <c r="M4" s="81"/>
      <c r="N4" s="81"/>
      <c r="O4" s="81"/>
      <c r="P4" s="81"/>
      <c r="Q4" s="81"/>
      <c r="R4" s="81"/>
      <c r="S4" s="81"/>
      <c r="T4" s="81"/>
      <c r="U4" s="81"/>
      <c r="V4" s="81"/>
      <c r="W4" s="82"/>
      <c r="X4" s="76" t="s">
        <v>67</v>
      </c>
      <c r="Y4" s="76"/>
      <c r="Z4" s="76"/>
      <c r="AA4" s="76"/>
      <c r="AB4" s="76"/>
      <c r="AC4" s="76"/>
      <c r="AD4" s="76"/>
      <c r="AE4" s="76"/>
      <c r="AF4" s="76"/>
      <c r="AG4" s="76"/>
      <c r="AH4" s="76"/>
      <c r="AI4" s="76" t="s">
        <v>68</v>
      </c>
      <c r="AJ4" s="76"/>
      <c r="AK4" s="76"/>
      <c r="AL4" s="76"/>
      <c r="AM4" s="76"/>
      <c r="AN4" s="76"/>
      <c r="AO4" s="76"/>
      <c r="AP4" s="76"/>
      <c r="AQ4" s="76"/>
      <c r="AR4" s="76"/>
      <c r="AS4" s="76"/>
      <c r="AT4" s="76" t="s">
        <v>69</v>
      </c>
      <c r="AU4" s="76"/>
      <c r="AV4" s="76"/>
      <c r="AW4" s="76"/>
      <c r="AX4" s="76"/>
      <c r="AY4" s="76"/>
      <c r="AZ4" s="76"/>
      <c r="BA4" s="76"/>
      <c r="BB4" s="76"/>
      <c r="BC4" s="76"/>
      <c r="BD4" s="76"/>
      <c r="BE4" s="76" t="s">
        <v>70</v>
      </c>
      <c r="BF4" s="76"/>
      <c r="BG4" s="76"/>
      <c r="BH4" s="76"/>
      <c r="BI4" s="76"/>
      <c r="BJ4" s="76"/>
      <c r="BK4" s="76"/>
      <c r="BL4" s="76"/>
      <c r="BM4" s="76"/>
      <c r="BN4" s="76"/>
      <c r="BO4" s="76"/>
      <c r="BP4" s="76" t="s">
        <v>71</v>
      </c>
      <c r="BQ4" s="76"/>
      <c r="BR4" s="76"/>
      <c r="BS4" s="76"/>
      <c r="BT4" s="76"/>
      <c r="BU4" s="76"/>
      <c r="BV4" s="76"/>
      <c r="BW4" s="76"/>
      <c r="BX4" s="76"/>
      <c r="BY4" s="76"/>
      <c r="BZ4" s="76"/>
      <c r="CA4" s="76" t="s">
        <v>72</v>
      </c>
      <c r="CB4" s="76"/>
      <c r="CC4" s="76"/>
      <c r="CD4" s="76"/>
      <c r="CE4" s="76"/>
      <c r="CF4" s="76"/>
      <c r="CG4" s="76"/>
      <c r="CH4" s="76"/>
      <c r="CI4" s="76"/>
      <c r="CJ4" s="76"/>
      <c r="CK4" s="76"/>
      <c r="CL4" s="76" t="s">
        <v>73</v>
      </c>
      <c r="CM4" s="76"/>
      <c r="CN4" s="76"/>
      <c r="CO4" s="76"/>
      <c r="CP4" s="76"/>
      <c r="CQ4" s="76"/>
      <c r="CR4" s="76"/>
      <c r="CS4" s="76"/>
      <c r="CT4" s="76"/>
      <c r="CU4" s="76"/>
      <c r="CV4" s="76"/>
      <c r="CW4" s="76" t="s">
        <v>74</v>
      </c>
      <c r="CX4" s="76"/>
      <c r="CY4" s="76"/>
      <c r="CZ4" s="76"/>
      <c r="DA4" s="76"/>
      <c r="DB4" s="76"/>
      <c r="DC4" s="76"/>
      <c r="DD4" s="76"/>
      <c r="DE4" s="76"/>
      <c r="DF4" s="76"/>
      <c r="DG4" s="76"/>
      <c r="DH4" s="76" t="s">
        <v>75</v>
      </c>
      <c r="DI4" s="76"/>
      <c r="DJ4" s="76"/>
      <c r="DK4" s="76"/>
      <c r="DL4" s="76"/>
      <c r="DM4" s="76"/>
      <c r="DN4" s="76"/>
      <c r="DO4" s="76"/>
      <c r="DP4" s="76"/>
      <c r="DQ4" s="76"/>
      <c r="DR4" s="76"/>
      <c r="DS4" s="76" t="s">
        <v>76</v>
      </c>
      <c r="DT4" s="76"/>
      <c r="DU4" s="76"/>
      <c r="DV4" s="76"/>
      <c r="DW4" s="76"/>
      <c r="DX4" s="76"/>
      <c r="DY4" s="76"/>
      <c r="DZ4" s="76"/>
      <c r="EA4" s="76"/>
      <c r="EB4" s="76"/>
      <c r="EC4" s="76"/>
      <c r="ED4" s="76" t="s">
        <v>77</v>
      </c>
      <c r="EE4" s="76"/>
      <c r="EF4" s="76"/>
      <c r="EG4" s="76"/>
      <c r="EH4" s="76"/>
      <c r="EI4" s="76"/>
      <c r="EJ4" s="76"/>
      <c r="EK4" s="76"/>
      <c r="EL4" s="76"/>
      <c r="EM4" s="76"/>
      <c r="EN4" s="76"/>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235636</v>
      </c>
      <c r="D6" s="34">
        <f t="shared" si="3"/>
        <v>47</v>
      </c>
      <c r="E6" s="34">
        <f t="shared" si="3"/>
        <v>1</v>
      </c>
      <c r="F6" s="34">
        <f t="shared" si="3"/>
        <v>0</v>
      </c>
      <c r="G6" s="34">
        <f t="shared" si="3"/>
        <v>0</v>
      </c>
      <c r="H6" s="34" t="str">
        <f t="shared" si="3"/>
        <v>愛知県　豊根村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99.83</v>
      </c>
      <c r="Q6" s="35">
        <f t="shared" si="3"/>
        <v>2700</v>
      </c>
      <c r="R6" s="35">
        <f t="shared" si="3"/>
        <v>1183</v>
      </c>
      <c r="S6" s="35">
        <f t="shared" si="3"/>
        <v>155.88</v>
      </c>
      <c r="T6" s="35">
        <f t="shared" si="3"/>
        <v>7.59</v>
      </c>
      <c r="U6" s="35">
        <f t="shared" si="3"/>
        <v>1170</v>
      </c>
      <c r="V6" s="35">
        <f t="shared" si="3"/>
        <v>18.760000000000002</v>
      </c>
      <c r="W6" s="35">
        <f t="shared" si="3"/>
        <v>62.37</v>
      </c>
      <c r="X6" s="36">
        <f>IF(X7="",NA(),X7)</f>
        <v>62.36</v>
      </c>
      <c r="Y6" s="36">
        <f t="shared" ref="Y6:AG6" si="4">IF(Y7="",NA(),Y7)</f>
        <v>57.33</v>
      </c>
      <c r="Z6" s="36">
        <f t="shared" si="4"/>
        <v>58.98</v>
      </c>
      <c r="AA6" s="36">
        <f t="shared" si="4"/>
        <v>60.2</v>
      </c>
      <c r="AB6" s="36">
        <f t="shared" si="4"/>
        <v>58.48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2041.03</v>
      </c>
      <c r="BF6" s="36">
        <f t="shared" ref="BF6:BN6" si="7">IF(BF7="",NA(),BF7)</f>
        <v>2042.58</v>
      </c>
      <c r="BG6" s="36">
        <f t="shared" si="7"/>
        <v>1998</v>
      </c>
      <c r="BH6" s="36">
        <f t="shared" si="7"/>
        <v>1864.68</v>
      </c>
      <c r="BI6" s="36">
        <f t="shared" si="7"/>
        <v>1805.57</v>
      </c>
      <c r="BJ6" s="36">
        <f t="shared" si="7"/>
        <v>1496.15</v>
      </c>
      <c r="BK6" s="36">
        <f t="shared" si="7"/>
        <v>1462.56</v>
      </c>
      <c r="BL6" s="36">
        <f t="shared" si="7"/>
        <v>1486.62</v>
      </c>
      <c r="BM6" s="36">
        <f t="shared" si="7"/>
        <v>1510.14</v>
      </c>
      <c r="BN6" s="36">
        <f t="shared" si="7"/>
        <v>1595.62</v>
      </c>
      <c r="BO6" s="35" t="str">
        <f>IF(BO7="","",IF(BO7="-","【-】","【"&amp;SUBSTITUTE(TEXT(BO7,"#,##0.00"),"-","△")&amp;"】"))</f>
        <v>【1,280.76】</v>
      </c>
      <c r="BP6" s="36">
        <f>IF(BP7="",NA(),BP7)</f>
        <v>38.19</v>
      </c>
      <c r="BQ6" s="36">
        <f t="shared" ref="BQ6:BY6" si="8">IF(BQ7="",NA(),BQ7)</f>
        <v>39.76</v>
      </c>
      <c r="BR6" s="36">
        <f t="shared" si="8"/>
        <v>38.869999999999997</v>
      </c>
      <c r="BS6" s="36">
        <f t="shared" si="8"/>
        <v>38.07</v>
      </c>
      <c r="BT6" s="36">
        <f t="shared" si="8"/>
        <v>35.47</v>
      </c>
      <c r="BU6" s="36">
        <f t="shared" si="8"/>
        <v>33.01</v>
      </c>
      <c r="BV6" s="36">
        <f t="shared" si="8"/>
        <v>32.39</v>
      </c>
      <c r="BW6" s="36">
        <f t="shared" si="8"/>
        <v>24.39</v>
      </c>
      <c r="BX6" s="36">
        <f t="shared" si="8"/>
        <v>22.67</v>
      </c>
      <c r="BY6" s="36">
        <f t="shared" si="8"/>
        <v>37.92</v>
      </c>
      <c r="BZ6" s="35" t="str">
        <f>IF(BZ7="","",IF(BZ7="-","【-】","【"&amp;SUBSTITUTE(TEXT(BZ7,"#,##0.00"),"-","△")&amp;"】"))</f>
        <v>【53.06】</v>
      </c>
      <c r="CA6" s="36">
        <f>IF(CA7="",NA(),CA7)</f>
        <v>511.27</v>
      </c>
      <c r="CB6" s="36">
        <f t="shared" ref="CB6:CJ6" si="9">IF(CB7="",NA(),CB7)</f>
        <v>488.95</v>
      </c>
      <c r="CC6" s="36">
        <f t="shared" si="9"/>
        <v>519.48</v>
      </c>
      <c r="CD6" s="36">
        <f t="shared" si="9"/>
        <v>531.91</v>
      </c>
      <c r="CE6" s="36">
        <f t="shared" si="9"/>
        <v>579.78</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60.66</v>
      </c>
      <c r="CM6" s="36">
        <f t="shared" ref="CM6:CU6" si="10">IF(CM7="",NA(),CM7)</f>
        <v>59.16</v>
      </c>
      <c r="CN6" s="36">
        <f t="shared" si="10"/>
        <v>60.71</v>
      </c>
      <c r="CO6" s="36">
        <f t="shared" si="10"/>
        <v>61.05</v>
      </c>
      <c r="CP6" s="36">
        <f t="shared" si="10"/>
        <v>63.83</v>
      </c>
      <c r="CQ6" s="36">
        <f t="shared" si="10"/>
        <v>51.11</v>
      </c>
      <c r="CR6" s="36">
        <f t="shared" si="10"/>
        <v>50.49</v>
      </c>
      <c r="CS6" s="36">
        <f t="shared" si="10"/>
        <v>48.36</v>
      </c>
      <c r="CT6" s="36">
        <f t="shared" si="10"/>
        <v>48.7</v>
      </c>
      <c r="CU6" s="36">
        <f t="shared" si="10"/>
        <v>46.9</v>
      </c>
      <c r="CV6" s="35" t="str">
        <f>IF(CV7="","",IF(CV7="-","【-】","【"&amp;SUBSTITUTE(TEXT(CV7,"#,##0.00"),"-","△")&amp;"】"))</f>
        <v>【56.28】</v>
      </c>
      <c r="CW6" s="36">
        <f>IF(CW7="",NA(),CW7)</f>
        <v>57.42</v>
      </c>
      <c r="CX6" s="36">
        <f t="shared" ref="CX6:DF6" si="11">IF(CX7="",NA(),CX7)</f>
        <v>56.93</v>
      </c>
      <c r="CY6" s="36">
        <f t="shared" si="11"/>
        <v>52.59</v>
      </c>
      <c r="CZ6" s="36">
        <f t="shared" si="11"/>
        <v>53.31</v>
      </c>
      <c r="DA6" s="36">
        <f t="shared" si="11"/>
        <v>49.38</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0.44</v>
      </c>
      <c r="EH6" s="36">
        <f t="shared" si="14"/>
        <v>0.64</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235636</v>
      </c>
      <c r="D7" s="38">
        <v>47</v>
      </c>
      <c r="E7" s="38">
        <v>1</v>
      </c>
      <c r="F7" s="38">
        <v>0</v>
      </c>
      <c r="G7" s="38">
        <v>0</v>
      </c>
      <c r="H7" s="38" t="s">
        <v>107</v>
      </c>
      <c r="I7" s="38" t="s">
        <v>108</v>
      </c>
      <c r="J7" s="38" t="s">
        <v>109</v>
      </c>
      <c r="K7" s="38" t="s">
        <v>110</v>
      </c>
      <c r="L7" s="38" t="s">
        <v>111</v>
      </c>
      <c r="M7" s="38"/>
      <c r="N7" s="39" t="s">
        <v>112</v>
      </c>
      <c r="O7" s="39" t="s">
        <v>113</v>
      </c>
      <c r="P7" s="39">
        <v>99.83</v>
      </c>
      <c r="Q7" s="39">
        <v>2700</v>
      </c>
      <c r="R7" s="39">
        <v>1183</v>
      </c>
      <c r="S7" s="39">
        <v>155.88</v>
      </c>
      <c r="T7" s="39">
        <v>7.59</v>
      </c>
      <c r="U7" s="39">
        <v>1170</v>
      </c>
      <c r="V7" s="39">
        <v>18.760000000000002</v>
      </c>
      <c r="W7" s="39">
        <v>62.37</v>
      </c>
      <c r="X7" s="39">
        <v>62.36</v>
      </c>
      <c r="Y7" s="39">
        <v>57.33</v>
      </c>
      <c r="Z7" s="39">
        <v>58.98</v>
      </c>
      <c r="AA7" s="39">
        <v>60.2</v>
      </c>
      <c r="AB7" s="39">
        <v>58.48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2041.03</v>
      </c>
      <c r="BF7" s="39">
        <v>2042.58</v>
      </c>
      <c r="BG7" s="39">
        <v>1998</v>
      </c>
      <c r="BH7" s="39">
        <v>1864.68</v>
      </c>
      <c r="BI7" s="39">
        <v>1805.57</v>
      </c>
      <c r="BJ7" s="39">
        <v>1496.15</v>
      </c>
      <c r="BK7" s="39">
        <v>1462.56</v>
      </c>
      <c r="BL7" s="39">
        <v>1486.62</v>
      </c>
      <c r="BM7" s="39">
        <v>1510.14</v>
      </c>
      <c r="BN7" s="39">
        <v>1595.62</v>
      </c>
      <c r="BO7" s="39">
        <v>1280.76</v>
      </c>
      <c r="BP7" s="39">
        <v>38.19</v>
      </c>
      <c r="BQ7" s="39">
        <v>39.76</v>
      </c>
      <c r="BR7" s="39">
        <v>38.869999999999997</v>
      </c>
      <c r="BS7" s="39">
        <v>38.07</v>
      </c>
      <c r="BT7" s="39">
        <v>35.47</v>
      </c>
      <c r="BU7" s="39">
        <v>33.01</v>
      </c>
      <c r="BV7" s="39">
        <v>32.39</v>
      </c>
      <c r="BW7" s="39">
        <v>24.39</v>
      </c>
      <c r="BX7" s="39">
        <v>22.67</v>
      </c>
      <c r="BY7" s="39">
        <v>37.92</v>
      </c>
      <c r="BZ7" s="39">
        <v>53.06</v>
      </c>
      <c r="CA7" s="39">
        <v>511.27</v>
      </c>
      <c r="CB7" s="39">
        <v>488.95</v>
      </c>
      <c r="CC7" s="39">
        <v>519.48</v>
      </c>
      <c r="CD7" s="39">
        <v>531.91</v>
      </c>
      <c r="CE7" s="39">
        <v>579.78</v>
      </c>
      <c r="CF7" s="39">
        <v>523.08000000000004</v>
      </c>
      <c r="CG7" s="39">
        <v>530.83000000000004</v>
      </c>
      <c r="CH7" s="39">
        <v>734.18</v>
      </c>
      <c r="CI7" s="39">
        <v>789.62</v>
      </c>
      <c r="CJ7" s="39">
        <v>423.18</v>
      </c>
      <c r="CK7" s="39">
        <v>314.83</v>
      </c>
      <c r="CL7" s="39">
        <v>60.66</v>
      </c>
      <c r="CM7" s="39">
        <v>59.16</v>
      </c>
      <c r="CN7" s="39">
        <v>60.71</v>
      </c>
      <c r="CO7" s="39">
        <v>61.05</v>
      </c>
      <c r="CP7" s="39">
        <v>63.83</v>
      </c>
      <c r="CQ7" s="39">
        <v>51.11</v>
      </c>
      <c r="CR7" s="39">
        <v>50.49</v>
      </c>
      <c r="CS7" s="39">
        <v>48.36</v>
      </c>
      <c r="CT7" s="39">
        <v>48.7</v>
      </c>
      <c r="CU7" s="39">
        <v>46.9</v>
      </c>
      <c r="CV7" s="39">
        <v>56.28</v>
      </c>
      <c r="CW7" s="39">
        <v>57.42</v>
      </c>
      <c r="CX7" s="39">
        <v>56.93</v>
      </c>
      <c r="CY7" s="39">
        <v>52.59</v>
      </c>
      <c r="CZ7" s="39">
        <v>53.31</v>
      </c>
      <c r="DA7" s="39">
        <v>49.38</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0.44</v>
      </c>
      <c r="EH7" s="39">
        <v>0.64</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2018-02-15T04:49:15Z</cp:lastPrinted>
  <dcterms:created xsi:type="dcterms:W3CDTF">2017-12-25T01:44:41Z</dcterms:created>
  <dcterms:modified xsi:type="dcterms:W3CDTF">2018-02-27T09:01:09Z</dcterms:modified>
</cp:coreProperties>
</file>