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E10" i="5" l="1"/>
  <c r="C10" i="5"/>
  <c r="D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<sst xmlns="http://schemas.openxmlformats.org/spreadsheetml/2006/main" count="220" uniqueCount="110">
  <si>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</si>
  <si>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</si>
  <si>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</si>
  <si>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</si>
  <si>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</si>
  <si>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</si>
  <si>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</si>
  <si>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</si>
  <si>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</si>
  <si>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</si>
  <si>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</si>
  <si>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</si>
  <si>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</si>
  <si>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</si>
  <si>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</si>
  <si>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</si>
  <si>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</si>
  <si>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</si>
  <si>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</si>
  <si>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</si>
  <si>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</si>
  <si>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</si>
  <si>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</si>
  <si>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</si>
  <si>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</si>
  <si>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</si>
  <si>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</si>
  <si>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</si>
  <si>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</si>
  <si>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</si>
  <si>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</si>
  <si>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</si>
  <si>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</si>
  <si>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</si>
  <si>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</si>
  <si>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</si>
  <si>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</si>
  <si>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</si>
  <si>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</si>
  <si>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</si>
  <si>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</si>
  <si>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</si>
  <si>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</si>
  <si>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</si>
  <si>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</si>
  <si>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</si>
  <si>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</si>
  <si>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</si>
  <si>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</si>
  <si>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</si>
  <si>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</si>
  <si>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</si>
  <si>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</si>
  <si>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</si>
  <si>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</si>
  <si>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</si>
  <si>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</si>
  <si>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</si>
  <si>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</si>
  <si>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</si>
  <si>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</si>
  <si>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</si>
  <si>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</si>
  <si>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</si>
  <si>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</si>
  <si>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</si>
  <si>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</si>
  <si>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</si>
  <si>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</si>
  <si>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</si>
  <si>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</si>
  <si>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</si>
  <si>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</si>
  <si>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</si>
  <si>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</si>
  <si>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</si>
  <si>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</si>
  <si>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</si>
  <si>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</si>
  <si>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</si>
  <si>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</si>
  <si>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</si>
  <si>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</si>
  <si>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</si>
  <si>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</si>
  <si>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</si>
  <si>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</si>
  <si>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</si>
  <si>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</si>
  <si>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</si>
  <si>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</si>
  <si>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</si>
  <si>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</si>
  <si>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</si>
  <si>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</si>
  <si>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</si>
  <si>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豊橋市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</si>
  <si>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</si>
  <si>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</si>
  <si>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</si>
  <si>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</si>
  <si>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</si>
  <si>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</si>
  <si>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</si>
  <si>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</si>
  <si>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</si>
  <si>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</si>
  <si>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平成27年度決算は平成26年度に引き続き経常黒字となったが、今後も人口減少、節水機器の普及等により、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t>
    <rPh sb="10" eb="12">
      <t>ヘイセイ</t>
    </rPh>
    <rPh sb="14" eb="16">
      <t>ネンド</t>
    </rPh>
    <rPh sb="17" eb="18">
      <t>ヒ</t>
    </rPh>
    <rPh sb="19" eb="20">
      <t>ツヅ</t>
    </rPh>
    <rPh sb="41" eb="43">
      <t>キキ</t>
    </rPh>
    <rPh sb="44" eb="46">
      <t>フキュウ</t>
    </rPh>
    <phoneticPr fontId="4"/>
  </si>
  <si>
    <t>・平成27年度の①経常収支比率は、100％を超え黒字経営であった。動力費や支払利息等の減により経常費用が減少した一方で、雨水処理負担金や下水道使用料等の減少により経常収益が減少したため、ほぼ横ばいの経常収支比率となった。全国及び類似団体区分の平均値と比べ経常収支比率はやや低い水準にとどまっているが、累積欠損金が生じることがないよう安定した経営を引き続き維持していく。
・③流動比率は、平成26年度と比べ7.9％上昇し、全国及び類似団体区分の平均値と比べても高い水準であるが、更に支払能力を高めるべく経営改善を図る。
・④企業債残高対事業規模比率は全国及び類似団体区分の平均値と比べても低いことから適切な投資規模といえるが、今後も適切な水準を維持していく必要がある。
・下水道使用料が減少したものの、それを上回る割合で汚水処理費が下がったことで⑤経費回収率が上昇し、⑥汚水処理原価も全国及び類似団体区分の平均値より低くなった。⑦施設利用率は全国及び類似団体区分の平均値を下回っているが、今後も経費について不断の節減に努め、また⑧水洗化率についても更なる向上に努める。</t>
    <rPh sb="33" eb="35">
      <t>ドウリョク</t>
    </rPh>
    <rPh sb="35" eb="36">
      <t>ヒ</t>
    </rPh>
    <rPh sb="41" eb="42">
      <t>ナド</t>
    </rPh>
    <rPh sb="43" eb="44">
      <t>ゲン</t>
    </rPh>
    <rPh sb="52" eb="54">
      <t>ゲンショウ</t>
    </rPh>
    <rPh sb="56" eb="58">
      <t>イッポウ</t>
    </rPh>
    <rPh sb="60" eb="62">
      <t>ウスイ</t>
    </rPh>
    <rPh sb="62" eb="64">
      <t>ショリ</t>
    </rPh>
    <rPh sb="64" eb="67">
      <t>フタンキン</t>
    </rPh>
    <rPh sb="74" eb="75">
      <t>ナド</t>
    </rPh>
    <rPh sb="76" eb="78">
      <t>ゲンショウ</t>
    </rPh>
    <rPh sb="86" eb="88">
      <t>ゲンショウ</t>
    </rPh>
    <rPh sb="95" eb="96">
      <t>ヨコ</t>
    </rPh>
    <rPh sb="99" eb="101">
      <t>ケイジョウ</t>
    </rPh>
    <rPh sb="101" eb="103">
      <t>シュウシ</t>
    </rPh>
    <rPh sb="103" eb="105">
      <t>ヒリツ</t>
    </rPh>
    <rPh sb="118" eb="120">
      <t>クブン</t>
    </rPh>
    <rPh sb="193" eb="195">
      <t>ヘイセイ</t>
    </rPh>
    <rPh sb="197" eb="199">
      <t>ネンド</t>
    </rPh>
    <rPh sb="206" eb="208">
      <t>ジョウショウ</t>
    </rPh>
    <rPh sb="218" eb="220">
      <t>クブン</t>
    </rPh>
    <rPh sb="238" eb="239">
      <t>サラ</t>
    </rPh>
    <rPh sb="240" eb="242">
      <t>シハライ</t>
    </rPh>
    <rPh sb="242" eb="244">
      <t>ノウリョク</t>
    </rPh>
    <rPh sb="245" eb="246">
      <t>タカ</t>
    </rPh>
    <rPh sb="250" eb="252">
      <t>ケイエイ</t>
    </rPh>
    <rPh sb="252" eb="254">
      <t>カイゼン</t>
    </rPh>
    <rPh sb="255" eb="256">
      <t>ハカ</t>
    </rPh>
    <rPh sb="282" eb="284">
      <t>クブン</t>
    </rPh>
    <rPh sb="335" eb="338">
      <t>ゲスイドウ</t>
    </rPh>
    <rPh sb="338" eb="341">
      <t>シヨウリョウ</t>
    </rPh>
    <rPh sb="342" eb="344">
      <t>ゲンショウ</t>
    </rPh>
    <rPh sb="353" eb="355">
      <t>ウワマワ</t>
    </rPh>
    <rPh sb="356" eb="358">
      <t>ワリアイ</t>
    </rPh>
    <rPh sb="363" eb="364">
      <t>ヒ</t>
    </rPh>
    <rPh sb="365" eb="366">
      <t>サ</t>
    </rPh>
    <rPh sb="379" eb="381">
      <t>ジョウショウ</t>
    </rPh>
    <rPh sb="384" eb="386">
      <t>オスイ</t>
    </rPh>
    <rPh sb="386" eb="388">
      <t>ショリ</t>
    </rPh>
    <rPh sb="388" eb="390">
      <t>ゲンカ</t>
    </rPh>
    <rPh sb="399" eb="401">
      <t>クブン</t>
    </rPh>
    <rPh sb="407" eb="408">
      <t>ヒク</t>
    </rPh>
    <rPh sb="428" eb="430">
      <t>クブン</t>
    </rPh>
    <phoneticPr fontId="4"/>
  </si>
  <si>
    <t>・③管渠改善率は昨年と同値の0.06％であり、全国及び類似団体区分の平均値と比べ低い水準となっている。本市の下水道事業は処理場を有する全国4番目の都市として、昭和10年に野田処理場が運転を開始した歴史を有し、①有形固定資産減価償却率や②管渠老朽化率がともに全国及び類似団体区分の平均値と比べ高く、老朽化した資産・管渠を多く保有している。耐震診断に基づく施設の耐震化や老朽化した施設の計画的な更新と適切な維持管理による長寿命化を図ることが重要な課題となっている。</t>
    <rPh sb="8" eb="10">
      <t>サクネン</t>
    </rPh>
    <rPh sb="11" eb="12">
      <t>ドウ</t>
    </rPh>
    <rPh sb="12" eb="13">
      <t>アタイ</t>
    </rPh>
    <rPh sb="183" eb="186">
      <t>ロウキュウカ</t>
    </rPh>
    <rPh sb="213" eb="214">
      <t>ハカ</t>
    </rPh>
    <rPh sb="218" eb="220">
      <t>ジュウヨウ</t>
    </rPh>
    <rPh sb="221" eb="223">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</si>
</sst>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0.06</c:v>
                </c:pt>
                <c:pt idx="1">
                  <c:v>0.03</c:v>
                </c:pt>
                <c:pt idx="2">
                  <c:v>0.03</c:v>
                </c:pt>
                <c:pt idx="3">
                  <c:v>0.06</c:v>
                </c:pt>
                <c:pt idx="4">
                  <c:v>0.06</c:v>
                </c:pt>
              </c:numCache>
            </c:numRef>
          </c:val>
        </c:ser>
        <c:dLbls>
          <c:showLegendKey val="0"/>
          <c:showVal val="0"/>
          <c:showCatName val="0"/>
          <c:showSerName val="0"/>
          <c:showPercent val="0"/>
          <c:showBubbleSize val="0"/>
        </c:dLbls>
        <c:gapWidth val="150"/>
        <c:axId val="97470720"/>
        <c:axId val="974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97470720"/>
        <c:axId val="97481088"/>
      </c:lineChart>
      <c:dateAx>
        <c:axId val="97470720"/>
        <c:scaling>
          <c:orientation val="minMax"/>
        </c:scaling>
        <c:delete val="1"/>
        <c:axPos val="b"/>
        <c:numFmt formatCode="ge" sourceLinked="1"/>
        <c:majorTickMark val="none"/>
        <c:minorTickMark val="none"/>
        <c:tickLblPos val="none"/>
        <c:crossAx val="97481088"/>
        <c:crosses val="autoZero"/>
        <c:auto val="1"/>
        <c:lblOffset val="100"/>
        <c:baseTimeUnit val="years"/>
      </c:dateAx>
      <c:valAx>
        <c:axId val="974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54.35</c:v>
                </c:pt>
                <c:pt idx="1">
                  <c:v>52.2</c:v>
                </c:pt>
                <c:pt idx="2">
                  <c:v>51.63</c:v>
                </c:pt>
                <c:pt idx="3">
                  <c:v>52.93</c:v>
                </c:pt>
                <c:pt idx="4">
                  <c:v>54.38</c:v>
                </c:pt>
              </c:numCache>
            </c:numRef>
          </c:val>
        </c:ser>
        <c:dLbls>
          <c:showLegendKey val="0"/>
          <c:showVal val="0"/>
          <c:showCatName val="0"/>
          <c:showSerName val="0"/>
          <c:showPercent val="0"/>
          <c:showBubbleSize val="0"/>
        </c:dLbls>
        <c:gapWidth val="150"/>
        <c:axId val="103967360"/>
        <c:axId val="1039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103967360"/>
        <c:axId val="103998208"/>
      </c:lineChart>
      <c:dateAx>
        <c:axId val="103967360"/>
        <c:scaling>
          <c:orientation val="minMax"/>
        </c:scaling>
        <c:delete val="1"/>
        <c:axPos val="b"/>
        <c:numFmt formatCode="ge" sourceLinked="1"/>
        <c:majorTickMark val="none"/>
        <c:minorTickMark val="none"/>
        <c:tickLblPos val="none"/>
        <c:crossAx val="103998208"/>
        <c:crosses val="autoZero"/>
        <c:auto val="1"/>
        <c:lblOffset val="100"/>
        <c:baseTimeUnit val="years"/>
      </c:dateAx>
      <c:valAx>
        <c:axId val="1039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96.37</c:v>
                </c:pt>
                <c:pt idx="1">
                  <c:v>96.2</c:v>
                </c:pt>
                <c:pt idx="2">
                  <c:v>96.45</c:v>
                </c:pt>
                <c:pt idx="3">
                  <c:v>96.66</c:v>
                </c:pt>
                <c:pt idx="4">
                  <c:v>96.59</c:v>
                </c:pt>
              </c:numCache>
            </c:numRef>
          </c:val>
        </c:ser>
        <c:dLbls>
          <c:showLegendKey val="0"/>
          <c:showVal val="0"/>
          <c:showCatName val="0"/>
          <c:showSerName val="0"/>
          <c:showPercent val="0"/>
          <c:showBubbleSize val="0"/>
        </c:dLbls>
        <c:gapWidth val="150"/>
        <c:axId val="103696640"/>
        <c:axId val="1037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103696640"/>
        <c:axId val="103702912"/>
      </c:lineChart>
      <c:dateAx>
        <c:axId val="103696640"/>
        <c:scaling>
          <c:orientation val="minMax"/>
        </c:scaling>
        <c:delete val="1"/>
        <c:axPos val="b"/>
        <c:numFmt formatCode="ge" sourceLinked="1"/>
        <c:majorTickMark val="none"/>
        <c:minorTickMark val="none"/>
        <c:tickLblPos val="none"/>
        <c:crossAx val="103702912"/>
        <c:crosses val="autoZero"/>
        <c:auto val="1"/>
        <c:lblOffset val="100"/>
        <c:baseTimeUnit val="years"/>
      </c:dateAx>
      <c:valAx>
        <c:axId val="1037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98.65</c:v>
                </c:pt>
                <c:pt idx="1">
                  <c:v>100.03</c:v>
                </c:pt>
                <c:pt idx="2">
                  <c:v>99.31</c:v>
                </c:pt>
                <c:pt idx="3">
                  <c:v>100.94</c:v>
                </c:pt>
                <c:pt idx="4">
                  <c:v>100.78</c:v>
                </c:pt>
              </c:numCache>
            </c:numRef>
          </c:val>
        </c:ser>
        <c:dLbls>
          <c:showLegendKey val="0"/>
          <c:showVal val="0"/>
          <c:showCatName val="0"/>
          <c:showSerName val="0"/>
          <c:showPercent val="0"/>
          <c:showBubbleSize val="0"/>
        </c:dLbls>
        <c:gapWidth val="150"/>
        <c:axId val="97511296"/>
        <c:axId val="1033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97511296"/>
        <c:axId val="103354368"/>
      </c:lineChart>
      <c:dateAx>
        <c:axId val="97511296"/>
        <c:scaling>
          <c:orientation val="minMax"/>
        </c:scaling>
        <c:delete val="1"/>
        <c:axPos val="b"/>
        <c:numFmt formatCode="ge" sourceLinked="1"/>
        <c:majorTickMark val="none"/>
        <c:minorTickMark val="none"/>
        <c:tickLblPos val="none"/>
        <c:crossAx val="103354368"/>
        <c:crosses val="autoZero"/>
        <c:auto val="1"/>
        <c:lblOffset val="100"/>
        <c:baseTimeUnit val="years"/>
      </c:dateAx>
      <c:valAx>
        <c:axId val="1033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25.08</c:v>
                </c:pt>
                <c:pt idx="1">
                  <c:v>26.16</c:v>
                </c:pt>
                <c:pt idx="2">
                  <c:v>27.22</c:v>
                </c:pt>
                <c:pt idx="3">
                  <c:v>44.58</c:v>
                </c:pt>
                <c:pt idx="4">
                  <c:v>46.14</c:v>
                </c:pt>
              </c:numCache>
            </c:numRef>
          </c:val>
        </c:ser>
        <c:dLbls>
          <c:showLegendKey val="0"/>
          <c:showVal val="0"/>
          <c:showCatName val="0"/>
          <c:showSerName val="0"/>
          <c:showPercent val="0"/>
          <c:showBubbleSize val="0"/>
        </c:dLbls>
        <c:gapWidth val="150"/>
        <c:axId val="103376384"/>
        <c:axId val="1033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103376384"/>
        <c:axId val="103378304"/>
      </c:lineChart>
      <c:dateAx>
        <c:axId val="103376384"/>
        <c:scaling>
          <c:orientation val="minMax"/>
        </c:scaling>
        <c:delete val="1"/>
        <c:axPos val="b"/>
        <c:numFmt formatCode="ge" sourceLinked="1"/>
        <c:majorTickMark val="none"/>
        <c:minorTickMark val="none"/>
        <c:tickLblPos val="none"/>
        <c:crossAx val="103378304"/>
        <c:crosses val="autoZero"/>
        <c:auto val="1"/>
        <c:lblOffset val="100"/>
        <c:baseTimeUnit val="years"/>
      </c:dateAx>
      <c:valAx>
        <c:axId val="1033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10.050000000000001</c:v>
                </c:pt>
                <c:pt idx="1">
                  <c:v>10.06</c:v>
                </c:pt>
                <c:pt idx="2">
                  <c:v>10.01</c:v>
                </c:pt>
                <c:pt idx="3">
                  <c:v>10.28</c:v>
                </c:pt>
                <c:pt idx="4">
                  <c:v>11.08</c:v>
                </c:pt>
              </c:numCache>
            </c:numRef>
          </c:val>
        </c:ser>
        <c:dLbls>
          <c:showLegendKey val="0"/>
          <c:showVal val="0"/>
          <c:showCatName val="0"/>
          <c:showSerName val="0"/>
          <c:showPercent val="0"/>
          <c:showBubbleSize val="0"/>
        </c:dLbls>
        <c:gapWidth val="150"/>
        <c:axId val="103416960"/>
        <c:axId val="1034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103416960"/>
        <c:axId val="103418880"/>
      </c:lineChart>
      <c:dateAx>
        <c:axId val="103416960"/>
        <c:scaling>
          <c:orientation val="minMax"/>
        </c:scaling>
        <c:delete val="1"/>
        <c:axPos val="b"/>
        <c:numFmt formatCode="ge" sourceLinked="1"/>
        <c:majorTickMark val="none"/>
        <c:minorTickMark val="none"/>
        <c:tickLblPos val="none"/>
        <c:crossAx val="103418880"/>
        <c:crosses val="autoZero"/>
        <c:auto val="1"/>
        <c:lblOffset val="100"/>
        <c:baseTimeUnit val="years"/>
      </c:dateAx>
      <c:valAx>
        <c:axId val="1034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466112"/>
        <c:axId val="1034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103466112"/>
        <c:axId val="103468032"/>
      </c:lineChart>
      <c:dateAx>
        <c:axId val="103466112"/>
        <c:scaling>
          <c:orientation val="minMax"/>
        </c:scaling>
        <c:delete val="1"/>
        <c:axPos val="b"/>
        <c:numFmt formatCode="ge" sourceLinked="1"/>
        <c:majorTickMark val="none"/>
        <c:minorTickMark val="none"/>
        <c:tickLblPos val="none"/>
        <c:crossAx val="103468032"/>
        <c:crosses val="autoZero"/>
        <c:auto val="1"/>
        <c:lblOffset val="100"/>
        <c:baseTimeUnit val="years"/>
      </c:dateAx>
      <c:valAx>
        <c:axId val="1034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200.37</c:v>
                </c:pt>
                <c:pt idx="1">
                  <c:v>250.43</c:v>
                </c:pt>
                <c:pt idx="2">
                  <c:v>196.18</c:v>
                </c:pt>
                <c:pt idx="3">
                  <c:v>66.62</c:v>
                </c:pt>
                <c:pt idx="4">
                  <c:v>74.52</c:v>
                </c:pt>
              </c:numCache>
            </c:numRef>
          </c:val>
        </c:ser>
        <c:dLbls>
          <c:showLegendKey val="0"/>
          <c:showVal val="0"/>
          <c:showCatName val="0"/>
          <c:showSerName val="0"/>
          <c:showPercent val="0"/>
          <c:showBubbleSize val="0"/>
        </c:dLbls>
        <c:gapWidth val="150"/>
        <c:axId val="103510784"/>
        <c:axId val="1035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103510784"/>
        <c:axId val="103512704"/>
      </c:lineChart>
      <c:dateAx>
        <c:axId val="103510784"/>
        <c:scaling>
          <c:orientation val="minMax"/>
        </c:scaling>
        <c:delete val="1"/>
        <c:axPos val="b"/>
        <c:numFmt formatCode="ge" sourceLinked="1"/>
        <c:majorTickMark val="none"/>
        <c:minorTickMark val="none"/>
        <c:tickLblPos val="none"/>
        <c:crossAx val="103512704"/>
        <c:crosses val="autoZero"/>
        <c:auto val="1"/>
        <c:lblOffset val="100"/>
        <c:baseTimeUnit val="years"/>
      </c:dateAx>
      <c:valAx>
        <c:axId val="1035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688.52</c:v>
                </c:pt>
                <c:pt idx="1">
                  <c:v>658.98</c:v>
                </c:pt>
                <c:pt idx="2">
                  <c:v>642.61</c:v>
                </c:pt>
                <c:pt idx="3">
                  <c:v>732.23</c:v>
                </c:pt>
                <c:pt idx="4">
                  <c:v>694.24</c:v>
                </c:pt>
              </c:numCache>
            </c:numRef>
          </c:val>
        </c:ser>
        <c:dLbls>
          <c:showLegendKey val="0"/>
          <c:showVal val="0"/>
          <c:showCatName val="0"/>
          <c:showSerName val="0"/>
          <c:showPercent val="0"/>
          <c:showBubbleSize val="0"/>
        </c:dLbls>
        <c:gapWidth val="150"/>
        <c:axId val="103543168"/>
        <c:axId val="1035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103543168"/>
        <c:axId val="103545088"/>
      </c:lineChart>
      <c:dateAx>
        <c:axId val="103543168"/>
        <c:scaling>
          <c:orientation val="minMax"/>
        </c:scaling>
        <c:delete val="1"/>
        <c:axPos val="b"/>
        <c:numFmt formatCode="ge" sourceLinked="1"/>
        <c:majorTickMark val="none"/>
        <c:minorTickMark val="none"/>
        <c:tickLblPos val="none"/>
        <c:crossAx val="103545088"/>
        <c:crosses val="autoZero"/>
        <c:auto val="1"/>
        <c:lblOffset val="100"/>
        <c:baseTimeUnit val="years"/>
      </c:dateAx>
      <c:valAx>
        <c:axId val="1035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89.76</c:v>
                </c:pt>
                <c:pt idx="1">
                  <c:v>93.47</c:v>
                </c:pt>
                <c:pt idx="2">
                  <c:v>91.68</c:v>
                </c:pt>
                <c:pt idx="3">
                  <c:v>84.6</c:v>
                </c:pt>
                <c:pt idx="4">
                  <c:v>96.55</c:v>
                </c:pt>
              </c:numCache>
            </c:numRef>
          </c:val>
        </c:ser>
        <c:dLbls>
          <c:showLegendKey val="0"/>
          <c:showVal val="0"/>
          <c:showCatName val="0"/>
          <c:showSerName val="0"/>
          <c:showPercent val="0"/>
          <c:showBubbleSize val="0"/>
        </c:dLbls>
        <c:gapWidth val="150"/>
        <c:axId val="103649280"/>
        <c:axId val="1036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03649280"/>
        <c:axId val="103651200"/>
      </c:lineChart>
      <c:dateAx>
        <c:axId val="103649280"/>
        <c:scaling>
          <c:orientation val="minMax"/>
        </c:scaling>
        <c:delete val="1"/>
        <c:axPos val="b"/>
        <c:numFmt formatCode="ge" sourceLinked="1"/>
        <c:majorTickMark val="none"/>
        <c:minorTickMark val="none"/>
        <c:tickLblPos val="none"/>
        <c:crossAx val="103651200"/>
        <c:crosses val="autoZero"/>
        <c:auto val="1"/>
        <c:lblOffset val="100"/>
        <c:baseTimeUnit val="years"/>
      </c:dateAx>
      <c:valAx>
        <c:axId val="1036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148.54</c:v>
                </c:pt>
                <c:pt idx="1">
                  <c:v>142.49</c:v>
                </c:pt>
                <c:pt idx="2">
                  <c:v>145.16</c:v>
                </c:pt>
                <c:pt idx="3">
                  <c:v>156.76</c:v>
                </c:pt>
                <c:pt idx="4">
                  <c:v>136.51</c:v>
                </c:pt>
              </c:numCache>
            </c:numRef>
          </c:val>
        </c:ser>
        <c:dLbls>
          <c:showLegendKey val="0"/>
          <c:showVal val="0"/>
          <c:showCatName val="0"/>
          <c:showSerName val="0"/>
          <c:showPercent val="0"/>
          <c:showBubbleSize val="0"/>
        </c:dLbls>
        <c:gapWidth val="150"/>
        <c:axId val="103955456"/>
        <c:axId val="1039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103955456"/>
        <c:axId val="103957632"/>
      </c:lineChart>
      <c:dateAx>
        <c:axId val="103955456"/>
        <c:scaling>
          <c:orientation val="minMax"/>
        </c:scaling>
        <c:delete val="1"/>
        <c:axPos val="b"/>
        <c:numFmt formatCode="ge" sourceLinked="1"/>
        <c:majorTickMark val="none"/>
        <c:minorTickMark val="none"/>
        <c:tickLblPos val="none"/>
        <c:crossAx val="103957632"/>
        <c:crosses val="autoZero"/>
        <c:auto val="1"/>
        <c:lblOffset val="100"/>
        <c:baseTimeUnit val="years"/>
      </c:dateAx>
      <c:valAx>
        <c:axId val="1039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豊橋市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378485</v>
      </c>
      <c r="AM8" s="47"/>
      <c r="AN8" s="47"/>
      <c r="AO8" s="47"/>
      <c r="AP8" s="47"/>
      <c r="AQ8" s="47"/>
      <c r="AR8" s="47"/>
      <c r="AS8" s="47"/>
      <c r="AT8" s="43">
        <f>データ!S6</f>
        <v>261.86</v>
      </c>
      <c r="AU8" s="43"/>
      <c r="AV8" s="43"/>
      <c r="AW8" s="43"/>
      <c r="AX8" s="43"/>
      <c r="AY8" s="43"/>
      <c r="AZ8" s="43"/>
      <c r="BA8" s="43"/>
      <c r="BB8" s="43">
        <f>データ!T6</f>
        <v>1445.37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67.28</v>
      </c>
      <c r="J10" s="43"/>
      <c r="K10" s="43"/>
      <c r="L10" s="43"/>
      <c r="M10" s="43"/>
      <c r="N10" s="43"/>
      <c r="O10" s="43"/>
      <c r="P10" s="43">
        <f>データ!O6</f>
        <v>71.31</v>
      </c>
      <c r="Q10" s="43"/>
      <c r="R10" s="43"/>
      <c r="S10" s="43"/>
      <c r="T10" s="43"/>
      <c r="U10" s="43"/>
      <c r="V10" s="43"/>
      <c r="W10" s="43">
        <f>データ!P6</f>
        <v>74.16</v>
      </c>
      <c r="X10" s="43"/>
      <c r="Y10" s="43"/>
      <c r="Z10" s="43"/>
      <c r="AA10" s="43"/>
      <c r="AB10" s="43"/>
      <c r="AC10" s="43"/>
      <c r="AD10" s="47">
        <f>データ!Q6</f>
        <v>1911</v>
      </c>
      <c r="AE10" s="47"/>
      <c r="AF10" s="47"/>
      <c r="AG10" s="47"/>
      <c r="AH10" s="47"/>
      <c r="AI10" s="47"/>
      <c r="AJ10" s="47"/>
      <c r="AK10" s="2"/>
      <c r="AL10" s="47">
        <f>データ!U6</f>
        <v>269239</v>
      </c>
      <c r="AM10" s="47"/>
      <c r="AN10" s="47"/>
      <c r="AO10" s="47"/>
      <c r="AP10" s="47"/>
      <c r="AQ10" s="47"/>
      <c r="AR10" s="47"/>
      <c r="AS10" s="47"/>
      <c r="AT10" s="43">
        <f>データ!V6</f>
        <v>44.32</v>
      </c>
      <c r="AU10" s="43"/>
      <c r="AV10" s="43"/>
      <c r="AW10" s="43"/>
      <c r="AX10" s="43"/>
      <c r="AY10" s="43"/>
      <c r="AZ10" s="43"/>
      <c r="BA10" s="43"/>
      <c r="BB10" s="43">
        <f>データ!W6</f>
        <v>6074.89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232017</v>
      </c>
      <c r="D6" s="31">
        <f t="shared" si="3"/>
        <v>46</v>
      </c>
      <c r="E6" s="31">
        <f t="shared" si="3"/>
        <v>17</v>
      </c>
      <c r="F6" s="31">
        <f t="shared" si="3"/>
        <v>1</v>
      </c>
      <c r="G6" s="31">
        <f t="shared" si="3"/>
        <v>0</v>
      </c>
      <c r="H6" s="31" t="str">
        <f t="shared" si="3"/>
        <v>愛知県　豊橋市</v>
      </c>
      <c r="I6" s="31" t="str">
        <f t="shared" si="3"/>
        <v>法適用</v>
      </c>
      <c r="J6" s="31" t="str">
        <f t="shared" si="3"/>
        <v>下水道事業</v>
      </c>
      <c r="K6" s="31" t="str">
        <f t="shared" si="3"/>
        <v>公共下水道</v>
      </c>
      <c r="L6" s="31" t="str">
        <f t="shared" si="3"/>
        <v>Ac1</v>
      </c>
      <c r="M6" s="32" t="str">
        <f t="shared" si="3"/>
        <v>-</v>
      </c>
      <c r="N6" s="32">
        <f t="shared" si="3"/>
        <v>67.28</v>
      </c>
      <c r="O6" s="32">
        <f t="shared" si="3"/>
        <v>71.31</v>
      </c>
      <c r="P6" s="32">
        <f t="shared" si="3"/>
        <v>74.16</v>
      </c>
      <c r="Q6" s="32">
        <f t="shared" si="3"/>
        <v>1911</v>
      </c>
      <c r="R6" s="32">
        <f t="shared" si="3"/>
        <v>378485</v>
      </c>
      <c r="S6" s="32">
        <f t="shared" si="3"/>
        <v>261.86</v>
      </c>
      <c r="T6" s="32">
        <f t="shared" si="3"/>
        <v>1445.37</v>
      </c>
      <c r="U6" s="32">
        <f t="shared" si="3"/>
        <v>269239</v>
      </c>
      <c r="V6" s="32">
        <f t="shared" si="3"/>
        <v>44.32</v>
      </c>
      <c r="W6" s="32">
        <f t="shared" si="3"/>
        <v>6074.89</v>
      </c>
      <c r="X6" s="33">
        <f>IF(X7="",NA(),X7)</f>
        <v>98.65</v>
      </c>
      <c r="Y6" s="33">
        <f t="shared" ref="Y6:AG6" si="4">IF(Y7="",NA(),Y7)</f>
        <v>100.03</v>
      </c>
      <c r="Z6" s="33">
        <f t="shared" si="4"/>
        <v>99.31</v>
      </c>
      <c r="AA6" s="33">
        <f t="shared" si="4"/>
        <v>100.94</v>
      </c>
      <c r="AB6" s="33">
        <f t="shared" si="4"/>
        <v>100.78</v>
      </c>
      <c r="AC6" s="33">
        <f t="shared" si="4"/>
        <v>103.11</v>
      </c>
      <c r="AD6" s="33">
        <f t="shared" si="4"/>
        <v>102.74</v>
      </c>
      <c r="AE6" s="33">
        <f t="shared" si="4"/>
        <v>103.51</v>
      </c>
      <c r="AF6" s="33">
        <f t="shared" si="4"/>
        <v>105.47</v>
      </c>
      <c r="AG6" s="33">
        <f t="shared" si="4"/>
        <v>106.67</v>
      </c>
      <c r="AH6" s="32" t="str">
        <f>IF(AH7="","",IF(AH7="-","【-】","【"&amp;SUBSTITUTE(TEXT(AH7,"#,##0.00"),"-","△")&amp;"】"))</f>
        <v>【108.23】</v>
      </c>
      <c r="AI6" s="32">
        <f>IF(AI7="",NA(),AI7)</f>
        <v>0</v>
      </c>
      <c r="AJ6" s="32">
        <f t="shared" ref="AJ6:AR6" si="5">IF(AJ7="",NA(),AJ7)</f>
        <v>0</v>
      </c>
      <c r="AK6" s="32">
        <f t="shared" si="5"/>
        <v>0</v>
      </c>
      <c r="AL6" s="32">
        <f t="shared" si="5"/>
        <v>0</v>
      </c>
      <c r="AM6" s="32">
        <f t="shared" si="5"/>
        <v>0</v>
      </c>
      <c r="AN6" s="33">
        <f t="shared" si="5"/>
        <v>14.03</v>
      </c>
      <c r="AO6" s="33">
        <f t="shared" si="5"/>
        <v>15.05</v>
      </c>
      <c r="AP6" s="33">
        <f t="shared" si="5"/>
        <v>11.76</v>
      </c>
      <c r="AQ6" s="33">
        <f t="shared" si="5"/>
        <v>13.3</v>
      </c>
      <c r="AR6" s="33">
        <f t="shared" si="5"/>
        <v>12.51</v>
      </c>
      <c r="AS6" s="32" t="str">
        <f>IF(AS7="","",IF(AS7="-","【-】","【"&amp;SUBSTITUTE(TEXT(AS7,"#,##0.00"),"-","△")&amp;"】"))</f>
        <v>【4.45】</v>
      </c>
      <c r="AT6" s="33">
        <f>IF(AT7="",NA(),AT7)</f>
        <v>200.37</v>
      </c>
      <c r="AU6" s="33">
        <f t="shared" ref="AU6:BC6" si="6">IF(AU7="",NA(),AU7)</f>
        <v>250.43</v>
      </c>
      <c r="AV6" s="33">
        <f t="shared" si="6"/>
        <v>196.18</v>
      </c>
      <c r="AW6" s="33">
        <f t="shared" si="6"/>
        <v>66.62</v>
      </c>
      <c r="AX6" s="33">
        <f t="shared" si="6"/>
        <v>74.52</v>
      </c>
      <c r="AY6" s="33">
        <f t="shared" si="6"/>
        <v>191.62</v>
      </c>
      <c r="AZ6" s="33">
        <f t="shared" si="6"/>
        <v>184.15</v>
      </c>
      <c r="BA6" s="33">
        <f t="shared" si="6"/>
        <v>205.35</v>
      </c>
      <c r="BB6" s="33">
        <f t="shared" si="6"/>
        <v>52.63</v>
      </c>
      <c r="BC6" s="33">
        <f t="shared" si="6"/>
        <v>54.09</v>
      </c>
      <c r="BD6" s="32" t="str">
        <f>IF(BD7="","",IF(BD7="-","【-】","【"&amp;SUBSTITUTE(TEXT(BD7,"#,##0.00"),"-","△")&amp;"】"))</f>
        <v>【57.41】</v>
      </c>
      <c r="BE6" s="33">
        <f>IF(BE7="",NA(),BE7)</f>
        <v>688.52</v>
      </c>
      <c r="BF6" s="33">
        <f t="shared" ref="BF6:BN6" si="7">IF(BF7="",NA(),BF7)</f>
        <v>658.98</v>
      </c>
      <c r="BG6" s="33">
        <f t="shared" si="7"/>
        <v>642.61</v>
      </c>
      <c r="BH6" s="33">
        <f t="shared" si="7"/>
        <v>732.23</v>
      </c>
      <c r="BI6" s="33">
        <f t="shared" si="7"/>
        <v>694.24</v>
      </c>
      <c r="BJ6" s="33">
        <f t="shared" si="7"/>
        <v>959.1</v>
      </c>
      <c r="BK6" s="33">
        <f t="shared" si="7"/>
        <v>941.18</v>
      </c>
      <c r="BL6" s="33">
        <f t="shared" si="7"/>
        <v>893.45</v>
      </c>
      <c r="BM6" s="33">
        <f t="shared" si="7"/>
        <v>843.57</v>
      </c>
      <c r="BN6" s="33">
        <f t="shared" si="7"/>
        <v>845.86</v>
      </c>
      <c r="BO6" s="32" t="str">
        <f>IF(BO7="","",IF(BO7="-","【-】","【"&amp;SUBSTITUTE(TEXT(BO7,"#,##0.00"),"-","△")&amp;"】"))</f>
        <v>【763.62】</v>
      </c>
      <c r="BP6" s="33">
        <f>IF(BP7="",NA(),BP7)</f>
        <v>89.76</v>
      </c>
      <c r="BQ6" s="33">
        <f t="shared" ref="BQ6:BY6" si="8">IF(BQ7="",NA(),BQ7)</f>
        <v>93.47</v>
      </c>
      <c r="BR6" s="33">
        <f t="shared" si="8"/>
        <v>91.68</v>
      </c>
      <c r="BS6" s="33">
        <f t="shared" si="8"/>
        <v>84.6</v>
      </c>
      <c r="BT6" s="33">
        <f t="shared" si="8"/>
        <v>96.55</v>
      </c>
      <c r="BU6" s="33">
        <f t="shared" si="8"/>
        <v>93.53</v>
      </c>
      <c r="BV6" s="33">
        <f t="shared" si="8"/>
        <v>93.55</v>
      </c>
      <c r="BW6" s="33">
        <f t="shared" si="8"/>
        <v>95.24</v>
      </c>
      <c r="BX6" s="33">
        <f t="shared" si="8"/>
        <v>99.86</v>
      </c>
      <c r="BY6" s="33">
        <f t="shared" si="8"/>
        <v>101.88</v>
      </c>
      <c r="BZ6" s="32" t="str">
        <f>IF(BZ7="","",IF(BZ7="-","【-】","【"&amp;SUBSTITUTE(TEXT(BZ7,"#,##0.00"),"-","△")&amp;"】"))</f>
        <v>【98.53】</v>
      </c>
      <c r="CA6" s="33">
        <f>IF(CA7="",NA(),CA7)</f>
        <v>148.54</v>
      </c>
      <c r="CB6" s="33">
        <f t="shared" ref="CB6:CJ6" si="9">IF(CB7="",NA(),CB7)</f>
        <v>142.49</v>
      </c>
      <c r="CC6" s="33">
        <f t="shared" si="9"/>
        <v>145.16</v>
      </c>
      <c r="CD6" s="33">
        <f t="shared" si="9"/>
        <v>156.76</v>
      </c>
      <c r="CE6" s="33">
        <f t="shared" si="9"/>
        <v>136.51</v>
      </c>
      <c r="CF6" s="33">
        <f t="shared" si="9"/>
        <v>152.28</v>
      </c>
      <c r="CG6" s="33">
        <f t="shared" si="9"/>
        <v>153.24</v>
      </c>
      <c r="CH6" s="33">
        <f t="shared" si="9"/>
        <v>150.75</v>
      </c>
      <c r="CI6" s="33">
        <f t="shared" si="9"/>
        <v>147.29</v>
      </c>
      <c r="CJ6" s="33">
        <f t="shared" si="9"/>
        <v>143.15</v>
      </c>
      <c r="CK6" s="32" t="str">
        <f>IF(CK7="","",IF(CK7="-","【-】","【"&amp;SUBSTITUTE(TEXT(CK7,"#,##0.00"),"-","△")&amp;"】"))</f>
        <v>【139.70】</v>
      </c>
      <c r="CL6" s="33">
        <f>IF(CL7="",NA(),CL7)</f>
        <v>54.35</v>
      </c>
      <c r="CM6" s="33">
        <f t="shared" ref="CM6:CU6" si="10">IF(CM7="",NA(),CM7)</f>
        <v>52.2</v>
      </c>
      <c r="CN6" s="33">
        <f t="shared" si="10"/>
        <v>51.63</v>
      </c>
      <c r="CO6" s="33">
        <f t="shared" si="10"/>
        <v>52.93</v>
      </c>
      <c r="CP6" s="33">
        <f t="shared" si="10"/>
        <v>54.38</v>
      </c>
      <c r="CQ6" s="33">
        <f t="shared" si="10"/>
        <v>61.64</v>
      </c>
      <c r="CR6" s="33">
        <f t="shared" si="10"/>
        <v>61.73</v>
      </c>
      <c r="CS6" s="33">
        <f t="shared" si="10"/>
        <v>61.1</v>
      </c>
      <c r="CT6" s="33">
        <f t="shared" si="10"/>
        <v>61.03</v>
      </c>
      <c r="CU6" s="33">
        <f t="shared" si="10"/>
        <v>62.5</v>
      </c>
      <c r="CV6" s="32" t="str">
        <f>IF(CV7="","",IF(CV7="-","【-】","【"&amp;SUBSTITUTE(TEXT(CV7,"#,##0.00"),"-","△")&amp;"】"))</f>
        <v>【60.01】</v>
      </c>
      <c r="CW6" s="33">
        <f>IF(CW7="",NA(),CW7)</f>
        <v>96.37</v>
      </c>
      <c r="CX6" s="33">
        <f t="shared" ref="CX6:DF6" si="11">IF(CX7="",NA(),CX7)</f>
        <v>96.2</v>
      </c>
      <c r="CY6" s="33">
        <f t="shared" si="11"/>
        <v>96.45</v>
      </c>
      <c r="CZ6" s="33">
        <f t="shared" si="11"/>
        <v>96.66</v>
      </c>
      <c r="DA6" s="33">
        <f t="shared" si="11"/>
        <v>96.59</v>
      </c>
      <c r="DB6" s="33">
        <f t="shared" si="11"/>
        <v>93.1</v>
      </c>
      <c r="DC6" s="33">
        <f t="shared" si="11"/>
        <v>93.1</v>
      </c>
      <c r="DD6" s="33">
        <f t="shared" si="11"/>
        <v>93.47</v>
      </c>
      <c r="DE6" s="33">
        <f t="shared" si="11"/>
        <v>93.83</v>
      </c>
      <c r="DF6" s="33">
        <f t="shared" si="11"/>
        <v>93.88</v>
      </c>
      <c r="DG6" s="32" t="str">
        <f>IF(DG7="","",IF(DG7="-","【-】","【"&amp;SUBSTITUTE(TEXT(DG7,"#,##0.00"),"-","△")&amp;"】"))</f>
        <v>【94.73】</v>
      </c>
      <c r="DH6" s="33">
        <f>IF(DH7="",NA(),DH7)</f>
        <v>25.08</v>
      </c>
      <c r="DI6" s="33">
        <f t="shared" ref="DI6:DQ6" si="12">IF(DI7="",NA(),DI7)</f>
        <v>26.16</v>
      </c>
      <c r="DJ6" s="33">
        <f t="shared" si="12"/>
        <v>27.22</v>
      </c>
      <c r="DK6" s="33">
        <f t="shared" si="12"/>
        <v>44.58</v>
      </c>
      <c r="DL6" s="33">
        <f t="shared" si="12"/>
        <v>46.14</v>
      </c>
      <c r="DM6" s="33">
        <f t="shared" si="12"/>
        <v>14.17</v>
      </c>
      <c r="DN6" s="33">
        <f t="shared" si="12"/>
        <v>15.36</v>
      </c>
      <c r="DO6" s="33">
        <f t="shared" si="12"/>
        <v>16.57</v>
      </c>
      <c r="DP6" s="33">
        <f t="shared" si="12"/>
        <v>28.06</v>
      </c>
      <c r="DQ6" s="33">
        <f t="shared" si="12"/>
        <v>29.48</v>
      </c>
      <c r="DR6" s="32" t="str">
        <f>IF(DR7="","",IF(DR7="-","【-】","【"&amp;SUBSTITUTE(TEXT(DR7,"#,##0.00"),"-","△")&amp;"】"))</f>
        <v>【36.85】</v>
      </c>
      <c r="DS6" s="33">
        <f>IF(DS7="",NA(),DS7)</f>
        <v>10.050000000000001</v>
      </c>
      <c r="DT6" s="33">
        <f t="shared" ref="DT6:EB6" si="13">IF(DT7="",NA(),DT7)</f>
        <v>10.06</v>
      </c>
      <c r="DU6" s="33">
        <f t="shared" si="13"/>
        <v>10.01</v>
      </c>
      <c r="DV6" s="33">
        <f t="shared" si="13"/>
        <v>10.28</v>
      </c>
      <c r="DW6" s="33">
        <f t="shared" si="13"/>
        <v>11.08</v>
      </c>
      <c r="DX6" s="33">
        <f t="shared" si="13"/>
        <v>2.36</v>
      </c>
      <c r="DY6" s="33">
        <f t="shared" si="13"/>
        <v>2.81</v>
      </c>
      <c r="DZ6" s="33">
        <f t="shared" si="13"/>
        <v>3.11</v>
      </c>
      <c r="EA6" s="33">
        <f t="shared" si="13"/>
        <v>3.32</v>
      </c>
      <c r="EB6" s="33">
        <f t="shared" si="13"/>
        <v>3.89</v>
      </c>
      <c r="EC6" s="32" t="str">
        <f>IF(EC7="","",IF(EC7="-","【-】","【"&amp;SUBSTITUTE(TEXT(EC7,"#,##0.00"),"-","△")&amp;"】"))</f>
        <v>【4.56】</v>
      </c>
      <c r="ED6" s="33">
        <f>IF(ED7="",NA(),ED7)</f>
        <v>0.06</v>
      </c>
      <c r="EE6" s="33">
        <f t="shared" ref="EE6:EM6" si="14">IF(EE7="",NA(),EE7)</f>
        <v>0.03</v>
      </c>
      <c r="EF6" s="33">
        <f t="shared" si="14"/>
        <v>0.03</v>
      </c>
      <c r="EG6" s="33">
        <f t="shared" si="14"/>
        <v>0.06</v>
      </c>
      <c r="EH6" s="33">
        <f t="shared" si="14"/>
        <v>0.06</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232017</v>
      </c>
      <c r="D7" s="35">
        <v>46</v>
      </c>
      <c r="E7" s="35">
        <v>17</v>
      </c>
      <c r="F7" s="35">
        <v>1</v>
      </c>
      <c r="G7" s="35">
        <v>0</v>
      </c>
      <c r="H7" s="35" t="s">
        <v>96</v>
      </c>
      <c r="I7" s="35" t="s">
        <v>97</v>
      </c>
      <c r="J7" s="35" t="s">
        <v>98</v>
      </c>
      <c r="K7" s="35" t="s">
        <v>99</v>
      </c>
      <c r="L7" s="35" t="s">
        <v>100</v>
      </c>
      <c r="M7" s="36" t="s">
        <v>101</v>
      </c>
      <c r="N7" s="36">
        <v>67.28</v>
      </c>
      <c r="O7" s="36">
        <v>71.31</v>
      </c>
      <c r="P7" s="36">
        <v>74.16</v>
      </c>
      <c r="Q7" s="36">
        <v>1911</v>
      </c>
      <c r="R7" s="36">
        <v>378485</v>
      </c>
      <c r="S7" s="36">
        <v>261.86</v>
      </c>
      <c r="T7" s="36">
        <v>1445.37</v>
      </c>
      <c r="U7" s="36">
        <v>269239</v>
      </c>
      <c r="V7" s="36">
        <v>44.32</v>
      </c>
      <c r="W7" s="36">
        <v>6074.89</v>
      </c>
      <c r="X7" s="36">
        <v>98.65</v>
      </c>
      <c r="Y7" s="36">
        <v>100.03</v>
      </c>
      <c r="Z7" s="36">
        <v>99.31</v>
      </c>
      <c r="AA7" s="36">
        <v>100.94</v>
      </c>
      <c r="AB7" s="36">
        <v>100.78</v>
      </c>
      <c r="AC7" s="36">
        <v>103.11</v>
      </c>
      <c r="AD7" s="36">
        <v>102.74</v>
      </c>
      <c r="AE7" s="36">
        <v>103.51</v>
      </c>
      <c r="AF7" s="36">
        <v>105.47</v>
      </c>
      <c r="AG7" s="36">
        <v>106.67</v>
      </c>
      <c r="AH7" s="36">
        <v>108.23</v>
      </c>
      <c r="AI7" s="36">
        <v>0</v>
      </c>
      <c r="AJ7" s="36">
        <v>0</v>
      </c>
      <c r="AK7" s="36">
        <v>0</v>
      </c>
      <c r="AL7" s="36">
        <v>0</v>
      </c>
      <c r="AM7" s="36">
        <v>0</v>
      </c>
      <c r="AN7" s="36">
        <v>14.03</v>
      </c>
      <c r="AO7" s="36">
        <v>15.05</v>
      </c>
      <c r="AP7" s="36">
        <v>11.76</v>
      </c>
      <c r="AQ7" s="36">
        <v>13.3</v>
      </c>
      <c r="AR7" s="36">
        <v>12.51</v>
      </c>
      <c r="AS7" s="36">
        <v>4.45</v>
      </c>
      <c r="AT7" s="36">
        <v>200.37</v>
      </c>
      <c r="AU7" s="36">
        <v>250.43</v>
      </c>
      <c r="AV7" s="36">
        <v>196.18</v>
      </c>
      <c r="AW7" s="36">
        <v>66.62</v>
      </c>
      <c r="AX7" s="36">
        <v>74.52</v>
      </c>
      <c r="AY7" s="36">
        <v>191.62</v>
      </c>
      <c r="AZ7" s="36">
        <v>184.15</v>
      </c>
      <c r="BA7" s="36">
        <v>205.35</v>
      </c>
      <c r="BB7" s="36">
        <v>52.63</v>
      </c>
      <c r="BC7" s="36">
        <v>54.09</v>
      </c>
      <c r="BD7" s="36">
        <v>57.41</v>
      </c>
      <c r="BE7" s="36">
        <v>688.52</v>
      </c>
      <c r="BF7" s="36">
        <v>658.98</v>
      </c>
      <c r="BG7" s="36">
        <v>642.61</v>
      </c>
      <c r="BH7" s="36">
        <v>732.23</v>
      </c>
      <c r="BI7" s="36">
        <v>694.24</v>
      </c>
      <c r="BJ7" s="36">
        <v>959.1</v>
      </c>
      <c r="BK7" s="36">
        <v>941.18</v>
      </c>
      <c r="BL7" s="36">
        <v>893.45</v>
      </c>
      <c r="BM7" s="36">
        <v>843.57</v>
      </c>
      <c r="BN7" s="36">
        <v>845.86</v>
      </c>
      <c r="BO7" s="36">
        <v>763.62</v>
      </c>
      <c r="BP7" s="36">
        <v>89.76</v>
      </c>
      <c r="BQ7" s="36">
        <v>93.47</v>
      </c>
      <c r="BR7" s="36">
        <v>91.68</v>
      </c>
      <c r="BS7" s="36">
        <v>84.6</v>
      </c>
      <c r="BT7" s="36">
        <v>96.55</v>
      </c>
      <c r="BU7" s="36">
        <v>93.53</v>
      </c>
      <c r="BV7" s="36">
        <v>93.55</v>
      </c>
      <c r="BW7" s="36">
        <v>95.24</v>
      </c>
      <c r="BX7" s="36">
        <v>99.86</v>
      </c>
      <c r="BY7" s="36">
        <v>101.88</v>
      </c>
      <c r="BZ7" s="36">
        <v>98.53</v>
      </c>
      <c r="CA7" s="36">
        <v>148.54</v>
      </c>
      <c r="CB7" s="36">
        <v>142.49</v>
      </c>
      <c r="CC7" s="36">
        <v>145.16</v>
      </c>
      <c r="CD7" s="36">
        <v>156.76</v>
      </c>
      <c r="CE7" s="36">
        <v>136.51</v>
      </c>
      <c r="CF7" s="36">
        <v>152.28</v>
      </c>
      <c r="CG7" s="36">
        <v>153.24</v>
      </c>
      <c r="CH7" s="36">
        <v>150.75</v>
      </c>
      <c r="CI7" s="36">
        <v>147.29</v>
      </c>
      <c r="CJ7" s="36">
        <v>143.15</v>
      </c>
      <c r="CK7" s="36">
        <v>139.69999999999999</v>
      </c>
      <c r="CL7" s="36">
        <v>54.35</v>
      </c>
      <c r="CM7" s="36">
        <v>52.2</v>
      </c>
      <c r="CN7" s="36">
        <v>51.63</v>
      </c>
      <c r="CO7" s="36">
        <v>52.93</v>
      </c>
      <c r="CP7" s="36">
        <v>54.38</v>
      </c>
      <c r="CQ7" s="36">
        <v>61.64</v>
      </c>
      <c r="CR7" s="36">
        <v>61.73</v>
      </c>
      <c r="CS7" s="36">
        <v>61.1</v>
      </c>
      <c r="CT7" s="36">
        <v>61.03</v>
      </c>
      <c r="CU7" s="36">
        <v>62.5</v>
      </c>
      <c r="CV7" s="36">
        <v>60.01</v>
      </c>
      <c r="CW7" s="36">
        <v>96.37</v>
      </c>
      <c r="CX7" s="36">
        <v>96.2</v>
      </c>
      <c r="CY7" s="36">
        <v>96.45</v>
      </c>
      <c r="CZ7" s="36">
        <v>96.66</v>
      </c>
      <c r="DA7" s="36">
        <v>96.59</v>
      </c>
      <c r="DB7" s="36">
        <v>93.1</v>
      </c>
      <c r="DC7" s="36">
        <v>93.1</v>
      </c>
      <c r="DD7" s="36">
        <v>93.47</v>
      </c>
      <c r="DE7" s="36">
        <v>93.83</v>
      </c>
      <c r="DF7" s="36">
        <v>93.88</v>
      </c>
      <c r="DG7" s="36">
        <v>94.73</v>
      </c>
      <c r="DH7" s="36">
        <v>25.08</v>
      </c>
      <c r="DI7" s="36">
        <v>26.16</v>
      </c>
      <c r="DJ7" s="36">
        <v>27.22</v>
      </c>
      <c r="DK7" s="36">
        <v>44.58</v>
      </c>
      <c r="DL7" s="36">
        <v>46.14</v>
      </c>
      <c r="DM7" s="36">
        <v>14.17</v>
      </c>
      <c r="DN7" s="36">
        <v>15.36</v>
      </c>
      <c r="DO7" s="36">
        <v>16.57</v>
      </c>
      <c r="DP7" s="36">
        <v>28.06</v>
      </c>
      <c r="DQ7" s="36">
        <v>29.48</v>
      </c>
      <c r="DR7" s="36">
        <v>36.85</v>
      </c>
      <c r="DS7" s="36">
        <v>10.050000000000001</v>
      </c>
      <c r="DT7" s="36">
        <v>10.06</v>
      </c>
      <c r="DU7" s="36">
        <v>10.01</v>
      </c>
      <c r="DV7" s="36">
        <v>10.28</v>
      </c>
      <c r="DW7" s="36">
        <v>11.08</v>
      </c>
      <c r="DX7" s="36">
        <v>2.36</v>
      </c>
      <c r="DY7" s="36">
        <v>2.81</v>
      </c>
      <c r="DZ7" s="36">
        <v>3.11</v>
      </c>
      <c r="EA7" s="36">
        <v>3.32</v>
      </c>
      <c r="EB7" s="36">
        <v>3.89</v>
      </c>
      <c r="EC7" s="36">
        <v>4.5599999999999996</v>
      </c>
      <c r="ED7" s="36">
        <v>0.06</v>
      </c>
      <c r="EE7" s="36">
        <v>0.03</v>
      </c>
      <c r="EF7" s="36">
        <v>0.03</v>
      </c>
      <c r="EG7" s="36">
        <v>0.06</v>
      </c>
      <c r="EH7" s="36">
        <v>0.06</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2017-02-15T06:11:03Z</cp:lastPrinted>
  <dcterms:created xsi:type="dcterms:W3CDTF">2017-02-08T02:35:55Z</dcterms:created>
  <dcterms:modified xsi:type="dcterms:W3CDTF">2017-02-23T09:34:35Z</dcterms:modified>
</cp:coreProperties>
</file>