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10" i="4"/>
  <c r="AT8" i="4"/>
  <c r="AL8" i="4"/>
  <c r="P8" i="4"/>
  <c r="I8" i="4"/>
  <c r="C10" i="5" l="1"/>
  <c r="D10" i="5"/>
  <c r="E10" i="5"/>
  <c r="B10" i="5"/>
</calcChain>
</file>

<file path=xl/sharedStrings.xml><?xml version="1.0" encoding="utf-8"?>
<sst xmlns="http://schemas.openxmlformats.org/spreadsheetml/2006/main" count="246" uniqueCount="110">
  <si>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</si>
  <si>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</si>
  <si>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</si>
  <si>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</si>
  <si>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</si>
  <si>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</si>
  <si>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</si>
  <si>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</si>
  <si>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</si>
  <si>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</si>
  <si>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</si>
  <si>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</si>
  <si>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</si>
  <si>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</si>
  <si>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</si>
  <si>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</si>
  <si>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</si>
  <si>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</si>
  <si>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</si>
  <si>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</si>
  <si>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</si>
  <si>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</si>
  <si>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</si>
  <si>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</si>
  <si>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</si>
  <si>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</si>
  <si>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</si>
  <si>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</si>
  <si>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</si>
  <si>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</si>
  <si>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</si>
  <si>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</si>
  <si>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</si>
  <si>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</si>
  <si>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</si>
  <si>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</si>
  <si>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</si>
  <si>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</si>
  <si>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</si>
  <si>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</si>
  <si>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</si>
  <si>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</si>
  <si>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</si>
  <si>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</si>
  <si>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</si>
  <si>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</si>
  <si>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</si>
  <si>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</si>
  <si>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</si>
  <si>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</si>
  <si>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</si>
  <si>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</si>
  <si>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</si>
  <si>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</si>
  <si>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</si>
  <si>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</si>
  <si>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</si>
  <si>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</si>
  <si>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</si>
  <si>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</si>
  <si>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</si>
  <si>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</si>
  <si>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</si>
  <si>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</si>
  <si>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</si>
  <si>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</si>
  <si>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</si>
  <si>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</si>
  <si>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</si>
  <si>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</si>
  <si>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</si>
  <si>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</si>
  <si>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</si>
  <si>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</si>
  <si>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</si>
  <si>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</si>
  <si>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</si>
  <si>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</si>
  <si>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</si>
  <si>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</si>
  <si>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</si>
  <si>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</si>
  <si>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</si>
  <si>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</si>
  <si>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</si>
  <si>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</si>
  <si>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</si>
  <si>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</si>
  <si>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</si>
  <si>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</si>
  <si>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</si>
  <si>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</si>
  <si>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</si>
  <si>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</si>
  <si>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</si>
  <si>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</si>
  <si>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岡崎市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</si>
  <si>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</si>
  <si>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</si>
  <si>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</si>
  <si>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</si>
  <si>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</si>
  <si>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</si>
  <si>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</si>
  <si>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</si>
  <si>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</si>
  <si>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</si>
  <si>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平成24年度より地方公営企業法の財務部門（平成26年度より全部）を適用している。また平成26年度より適用された地方公営企業会計制度の見直しにより、経営指標に大幅な変動が生じたが、平成27年度は前年度とほぼ同調に推移している。
①　経常収支比率
　平成24年度から平成27年度まで比率が100％を下回っているため、引き続き収入の確保と事業の効率化等を進める必要がある。
③　流動比率
　平成26年度より１年以内に償還する企業債を流動負債に含めること等により、26年度から比率が平均値と同様大幅に低下している。流動比率が100％を下回っているため、収入の確保と経費の削減に努める必要がある。
⑤　経費回収率
　平均値を上回ってはいるが、平成24年から４箇年連続で100％を下回っており、使用料により経費を十分まかなえていないため、収入の確保と経費の節減に努める必要がある。
⑥　汚水処理原価
　平成27年度より汚水処理原価の積算基準を見直したことで原価は増大したが、平均値は下回っており、効率的に維持管理を行い費用を抑えることができている。
</t>
    <phoneticPr fontId="4"/>
  </si>
  <si>
    <t>　経営の健全性・効率性に係る指標については、平均値を下回る指標が多く、より一層収益の増加、費用の抑制を進める必要がある。</t>
    <phoneticPr fontId="4"/>
  </si>
  <si>
    <t>　特定環境保全公共下水道事業の整備は、平成９年度より開始したため、管渠の標準耐用年数50年を上回る施設はない。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</si>
</sst>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9907456"/>
        <c:axId val="999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99907456"/>
        <c:axId val="99908224"/>
      </c:lineChart>
      <c:dateAx>
        <c:axId val="99907456"/>
        <c:scaling>
          <c:orientation val="minMax"/>
        </c:scaling>
        <c:delete val="1"/>
        <c:axPos val="b"/>
        <c:numFmt formatCode="ge" sourceLinked="1"/>
        <c:majorTickMark val="none"/>
        <c:minorTickMark val="none"/>
        <c:tickLblPos val="none"/>
        <c:crossAx val="99908224"/>
        <c:crosses val="autoZero"/>
        <c:auto val="1"/>
        <c:lblOffset val="100"/>
        <c:baseTimeUnit val="years"/>
      </c:dateAx>
      <c:valAx>
        <c:axId val="999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39840"/>
        <c:axId val="1019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01939840"/>
        <c:axId val="101966592"/>
      </c:lineChart>
      <c:dateAx>
        <c:axId val="101939840"/>
        <c:scaling>
          <c:orientation val="minMax"/>
        </c:scaling>
        <c:delete val="1"/>
        <c:axPos val="b"/>
        <c:numFmt formatCode="ge" sourceLinked="1"/>
        <c:majorTickMark val="none"/>
        <c:minorTickMark val="none"/>
        <c:tickLblPos val="none"/>
        <c:crossAx val="101966592"/>
        <c:crosses val="autoZero"/>
        <c:auto val="1"/>
        <c:lblOffset val="100"/>
        <c:baseTimeUnit val="years"/>
      </c:dateAx>
      <c:valAx>
        <c:axId val="101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92.86</c:v>
                </c:pt>
                <c:pt idx="2">
                  <c:v>93.01</c:v>
                </c:pt>
                <c:pt idx="3">
                  <c:v>87.21</c:v>
                </c:pt>
                <c:pt idx="4">
                  <c:v>87.14</c:v>
                </c:pt>
              </c:numCache>
            </c:numRef>
          </c:val>
        </c:ser>
        <c:dLbls>
          <c:showLegendKey val="0"/>
          <c:showVal val="0"/>
          <c:showCatName val="0"/>
          <c:showSerName val="0"/>
          <c:showPercent val="0"/>
          <c:showBubbleSize val="0"/>
        </c:dLbls>
        <c:gapWidth val="150"/>
        <c:axId val="101996800"/>
        <c:axId val="1019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01996800"/>
        <c:axId val="101998976"/>
      </c:lineChart>
      <c:dateAx>
        <c:axId val="101996800"/>
        <c:scaling>
          <c:orientation val="minMax"/>
        </c:scaling>
        <c:delete val="1"/>
        <c:axPos val="b"/>
        <c:numFmt formatCode="ge" sourceLinked="1"/>
        <c:majorTickMark val="none"/>
        <c:minorTickMark val="none"/>
        <c:tickLblPos val="none"/>
        <c:crossAx val="101998976"/>
        <c:crosses val="autoZero"/>
        <c:auto val="1"/>
        <c:lblOffset val="100"/>
        <c:baseTimeUnit val="years"/>
      </c:dateAx>
      <c:valAx>
        <c:axId val="101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95.37</c:v>
                </c:pt>
                <c:pt idx="2">
                  <c:v>98.69</c:v>
                </c:pt>
                <c:pt idx="3">
                  <c:v>96.87</c:v>
                </c:pt>
                <c:pt idx="4">
                  <c:v>94.82</c:v>
                </c:pt>
              </c:numCache>
            </c:numRef>
          </c:val>
        </c:ser>
        <c:dLbls>
          <c:showLegendKey val="0"/>
          <c:showVal val="0"/>
          <c:showCatName val="0"/>
          <c:showSerName val="0"/>
          <c:showPercent val="0"/>
          <c:showBubbleSize val="0"/>
        </c:dLbls>
        <c:gapWidth val="150"/>
        <c:axId val="99936128"/>
        <c:axId val="1015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93.85</c:v>
                </c:pt>
                <c:pt idx="2">
                  <c:v>95.59</c:v>
                </c:pt>
                <c:pt idx="3">
                  <c:v>101.24</c:v>
                </c:pt>
                <c:pt idx="4">
                  <c:v>100.94</c:v>
                </c:pt>
              </c:numCache>
            </c:numRef>
          </c:val>
          <c:smooth val="0"/>
        </c:ser>
        <c:dLbls>
          <c:showLegendKey val="0"/>
          <c:showVal val="0"/>
          <c:showCatName val="0"/>
          <c:showSerName val="0"/>
          <c:showPercent val="0"/>
          <c:showBubbleSize val="0"/>
        </c:dLbls>
        <c:marker val="1"/>
        <c:smooth val="0"/>
        <c:axId val="99936128"/>
        <c:axId val="101519360"/>
      </c:lineChart>
      <c:dateAx>
        <c:axId val="99936128"/>
        <c:scaling>
          <c:orientation val="minMax"/>
        </c:scaling>
        <c:delete val="1"/>
        <c:axPos val="b"/>
        <c:numFmt formatCode="ge" sourceLinked="1"/>
        <c:majorTickMark val="none"/>
        <c:minorTickMark val="none"/>
        <c:tickLblPos val="none"/>
        <c:crossAx val="101519360"/>
        <c:crosses val="autoZero"/>
        <c:auto val="1"/>
        <c:lblOffset val="100"/>
        <c:baseTimeUnit val="years"/>
      </c:dateAx>
      <c:valAx>
        <c:axId val="1015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1.74</c:v>
                </c:pt>
                <c:pt idx="2">
                  <c:v>3.22</c:v>
                </c:pt>
                <c:pt idx="3">
                  <c:v>5.27</c:v>
                </c:pt>
                <c:pt idx="4">
                  <c:v>8.18</c:v>
                </c:pt>
              </c:numCache>
            </c:numRef>
          </c:val>
        </c:ser>
        <c:dLbls>
          <c:showLegendKey val="0"/>
          <c:showVal val="0"/>
          <c:showCatName val="0"/>
          <c:showSerName val="0"/>
          <c:showPercent val="0"/>
          <c:showBubbleSize val="0"/>
        </c:dLbls>
        <c:gapWidth val="150"/>
        <c:axId val="101541376"/>
        <c:axId val="1015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6.5</c:v>
                </c:pt>
                <c:pt idx="2">
                  <c:v>6.66</c:v>
                </c:pt>
                <c:pt idx="3">
                  <c:v>22.34</c:v>
                </c:pt>
                <c:pt idx="4">
                  <c:v>22.79</c:v>
                </c:pt>
              </c:numCache>
            </c:numRef>
          </c:val>
          <c:smooth val="0"/>
        </c:ser>
        <c:dLbls>
          <c:showLegendKey val="0"/>
          <c:showVal val="0"/>
          <c:showCatName val="0"/>
          <c:showSerName val="0"/>
          <c:showPercent val="0"/>
          <c:showBubbleSize val="0"/>
        </c:dLbls>
        <c:marker val="1"/>
        <c:smooth val="0"/>
        <c:axId val="101541376"/>
        <c:axId val="101543296"/>
      </c:lineChart>
      <c:dateAx>
        <c:axId val="101541376"/>
        <c:scaling>
          <c:orientation val="minMax"/>
        </c:scaling>
        <c:delete val="1"/>
        <c:axPos val="b"/>
        <c:numFmt formatCode="ge" sourceLinked="1"/>
        <c:majorTickMark val="none"/>
        <c:minorTickMark val="none"/>
        <c:tickLblPos val="none"/>
        <c:crossAx val="101543296"/>
        <c:crosses val="autoZero"/>
        <c:auto val="1"/>
        <c:lblOffset val="100"/>
        <c:baseTimeUnit val="years"/>
      </c:dateAx>
      <c:valAx>
        <c:axId val="1015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01651584"/>
        <c:axId val="1016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1651584"/>
        <c:axId val="101653504"/>
      </c:lineChart>
      <c:dateAx>
        <c:axId val="101651584"/>
        <c:scaling>
          <c:orientation val="minMax"/>
        </c:scaling>
        <c:delete val="1"/>
        <c:axPos val="b"/>
        <c:numFmt formatCode="ge" sourceLinked="1"/>
        <c:majorTickMark val="none"/>
        <c:minorTickMark val="none"/>
        <c:tickLblPos val="none"/>
        <c:crossAx val="101653504"/>
        <c:crosses val="autoZero"/>
        <c:auto val="1"/>
        <c:lblOffset val="100"/>
        <c:baseTimeUnit val="years"/>
      </c:dateAx>
      <c:valAx>
        <c:axId val="1016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1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12.7</c:v>
                </c:pt>
                <c:pt idx="2">
                  <c:v>9.17</c:v>
                </c:pt>
                <c:pt idx="3">
                  <c:v>19.2</c:v>
                </c:pt>
                <c:pt idx="4">
                  <c:v>34.96</c:v>
                </c:pt>
              </c:numCache>
            </c:numRef>
          </c:val>
        </c:ser>
        <c:dLbls>
          <c:showLegendKey val="0"/>
          <c:showVal val="0"/>
          <c:showCatName val="0"/>
          <c:showSerName val="0"/>
          <c:showPercent val="0"/>
          <c:showBubbleSize val="0"/>
        </c:dLbls>
        <c:gapWidth val="150"/>
        <c:axId val="101700736"/>
        <c:axId val="1017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99.89</c:v>
                </c:pt>
                <c:pt idx="2">
                  <c:v>137.81</c:v>
                </c:pt>
                <c:pt idx="3">
                  <c:v>184.13</c:v>
                </c:pt>
                <c:pt idx="4">
                  <c:v>101.85</c:v>
                </c:pt>
              </c:numCache>
            </c:numRef>
          </c:val>
          <c:smooth val="0"/>
        </c:ser>
        <c:dLbls>
          <c:showLegendKey val="0"/>
          <c:showVal val="0"/>
          <c:showCatName val="0"/>
          <c:showSerName val="0"/>
          <c:showPercent val="0"/>
          <c:showBubbleSize val="0"/>
        </c:dLbls>
        <c:marker val="1"/>
        <c:smooth val="0"/>
        <c:axId val="101700736"/>
        <c:axId val="101702656"/>
      </c:lineChart>
      <c:dateAx>
        <c:axId val="101700736"/>
        <c:scaling>
          <c:orientation val="minMax"/>
        </c:scaling>
        <c:delete val="1"/>
        <c:axPos val="b"/>
        <c:numFmt formatCode="ge" sourceLinked="1"/>
        <c:majorTickMark val="none"/>
        <c:minorTickMark val="none"/>
        <c:tickLblPos val="none"/>
        <c:crossAx val="101702656"/>
        <c:crosses val="autoZero"/>
        <c:auto val="1"/>
        <c:lblOffset val="100"/>
        <c:baseTimeUnit val="years"/>
      </c:dateAx>
      <c:valAx>
        <c:axId val="1017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196.34</c:v>
                </c:pt>
                <c:pt idx="2">
                  <c:v>79.489999999999995</c:v>
                </c:pt>
                <c:pt idx="3">
                  <c:v>37.21</c:v>
                </c:pt>
                <c:pt idx="4">
                  <c:v>33.53</c:v>
                </c:pt>
              </c:numCache>
            </c:numRef>
          </c:val>
        </c:ser>
        <c:dLbls>
          <c:showLegendKey val="0"/>
          <c:showVal val="0"/>
          <c:showCatName val="0"/>
          <c:showSerName val="0"/>
          <c:showPercent val="0"/>
          <c:showBubbleSize val="0"/>
        </c:dLbls>
        <c:gapWidth val="150"/>
        <c:axId val="101741312"/>
        <c:axId val="1017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209.18</c:v>
                </c:pt>
                <c:pt idx="2">
                  <c:v>189.4</c:v>
                </c:pt>
                <c:pt idx="3">
                  <c:v>63.22</c:v>
                </c:pt>
                <c:pt idx="4">
                  <c:v>49.07</c:v>
                </c:pt>
              </c:numCache>
            </c:numRef>
          </c:val>
          <c:smooth val="0"/>
        </c:ser>
        <c:dLbls>
          <c:showLegendKey val="0"/>
          <c:showVal val="0"/>
          <c:showCatName val="0"/>
          <c:showSerName val="0"/>
          <c:showPercent val="0"/>
          <c:showBubbleSize val="0"/>
        </c:dLbls>
        <c:marker val="1"/>
        <c:smooth val="0"/>
        <c:axId val="101741312"/>
        <c:axId val="101743232"/>
      </c:lineChart>
      <c:dateAx>
        <c:axId val="101741312"/>
        <c:scaling>
          <c:orientation val="minMax"/>
        </c:scaling>
        <c:delete val="1"/>
        <c:axPos val="b"/>
        <c:numFmt formatCode="ge" sourceLinked="1"/>
        <c:majorTickMark val="none"/>
        <c:minorTickMark val="none"/>
        <c:tickLblPos val="none"/>
        <c:crossAx val="101743232"/>
        <c:crosses val="autoZero"/>
        <c:auto val="1"/>
        <c:lblOffset val="100"/>
        <c:baseTimeUnit val="years"/>
      </c:dateAx>
      <c:valAx>
        <c:axId val="1017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1814.05</c:v>
                </c:pt>
                <c:pt idx="2">
                  <c:v>1711.72</c:v>
                </c:pt>
                <c:pt idx="3">
                  <c:v>1726.62</c:v>
                </c:pt>
                <c:pt idx="4">
                  <c:v>2807.02</c:v>
                </c:pt>
              </c:numCache>
            </c:numRef>
          </c:val>
        </c:ser>
        <c:dLbls>
          <c:showLegendKey val="0"/>
          <c:showVal val="0"/>
          <c:showCatName val="0"/>
          <c:showSerName val="0"/>
          <c:showPercent val="0"/>
          <c:showBubbleSize val="0"/>
        </c:dLbls>
        <c:gapWidth val="150"/>
        <c:axId val="101773696"/>
        <c:axId val="1017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01773696"/>
        <c:axId val="101775616"/>
      </c:lineChart>
      <c:dateAx>
        <c:axId val="101773696"/>
        <c:scaling>
          <c:orientation val="minMax"/>
        </c:scaling>
        <c:delete val="1"/>
        <c:axPos val="b"/>
        <c:numFmt formatCode="ge" sourceLinked="1"/>
        <c:majorTickMark val="none"/>
        <c:minorTickMark val="none"/>
        <c:tickLblPos val="none"/>
        <c:crossAx val="101775616"/>
        <c:crosses val="autoZero"/>
        <c:auto val="1"/>
        <c:lblOffset val="100"/>
        <c:baseTimeUnit val="years"/>
      </c:dateAx>
      <c:valAx>
        <c:axId val="1017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89.01</c:v>
                </c:pt>
                <c:pt idx="2">
                  <c:v>96.91</c:v>
                </c:pt>
                <c:pt idx="3">
                  <c:v>85.35</c:v>
                </c:pt>
                <c:pt idx="4">
                  <c:v>80.66</c:v>
                </c:pt>
              </c:numCache>
            </c:numRef>
          </c:val>
        </c:ser>
        <c:dLbls>
          <c:showLegendKey val="0"/>
          <c:showVal val="0"/>
          <c:showCatName val="0"/>
          <c:showSerName val="0"/>
          <c:showPercent val="0"/>
          <c:showBubbleSize val="0"/>
        </c:dLbls>
        <c:gapWidth val="150"/>
        <c:axId val="101883904"/>
        <c:axId val="1018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01883904"/>
        <c:axId val="101885824"/>
      </c:lineChart>
      <c:dateAx>
        <c:axId val="101883904"/>
        <c:scaling>
          <c:orientation val="minMax"/>
        </c:scaling>
        <c:delete val="1"/>
        <c:axPos val="b"/>
        <c:numFmt formatCode="ge" sourceLinked="1"/>
        <c:majorTickMark val="none"/>
        <c:minorTickMark val="none"/>
        <c:tickLblPos val="none"/>
        <c:crossAx val="101885824"/>
        <c:crosses val="autoZero"/>
        <c:auto val="1"/>
        <c:lblOffset val="100"/>
        <c:baseTimeUnit val="years"/>
      </c:dateAx>
      <c:valAx>
        <c:axId val="1018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134.86000000000001</c:v>
                </c:pt>
                <c:pt idx="2">
                  <c:v>124.72</c:v>
                </c:pt>
                <c:pt idx="3">
                  <c:v>140.94999999999999</c:v>
                </c:pt>
                <c:pt idx="4">
                  <c:v>150</c:v>
                </c:pt>
              </c:numCache>
            </c:numRef>
          </c:val>
        </c:ser>
        <c:dLbls>
          <c:showLegendKey val="0"/>
          <c:showVal val="0"/>
          <c:showCatName val="0"/>
          <c:showSerName val="0"/>
          <c:showPercent val="0"/>
          <c:showBubbleSize val="0"/>
        </c:dLbls>
        <c:gapWidth val="150"/>
        <c:axId val="101923840"/>
        <c:axId val="1019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01923840"/>
        <c:axId val="101926016"/>
      </c:lineChart>
      <c:dateAx>
        <c:axId val="101923840"/>
        <c:scaling>
          <c:orientation val="minMax"/>
        </c:scaling>
        <c:delete val="1"/>
        <c:axPos val="b"/>
        <c:numFmt formatCode="ge" sourceLinked="1"/>
        <c:majorTickMark val="none"/>
        <c:minorTickMark val="none"/>
        <c:tickLblPos val="none"/>
        <c:crossAx val="101926016"/>
        <c:crosses val="autoZero"/>
        <c:auto val="1"/>
        <c:lblOffset val="100"/>
        <c:baseTimeUnit val="years"/>
      </c:dateAx>
      <c:valAx>
        <c:axId val="101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岡崎市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382784</v>
      </c>
      <c r="AM8" s="47"/>
      <c r="AN8" s="47"/>
      <c r="AO8" s="47"/>
      <c r="AP8" s="47"/>
      <c r="AQ8" s="47"/>
      <c r="AR8" s="47"/>
      <c r="AS8" s="47"/>
      <c r="AT8" s="43">
        <f>データ!S6</f>
        <v>387.2</v>
      </c>
      <c r="AU8" s="43"/>
      <c r="AV8" s="43"/>
      <c r="AW8" s="43"/>
      <c r="AX8" s="43"/>
      <c r="AY8" s="43"/>
      <c r="AZ8" s="43"/>
      <c r="BA8" s="43"/>
      <c r="BB8" s="43">
        <f>データ!T6</f>
        <v>988.6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32.450000000000003</v>
      </c>
      <c r="J10" s="43"/>
      <c r="K10" s="43"/>
      <c r="L10" s="43"/>
      <c r="M10" s="43"/>
      <c r="N10" s="43"/>
      <c r="O10" s="43"/>
      <c r="P10" s="43">
        <f>データ!O6</f>
        <v>1.27</v>
      </c>
      <c r="Q10" s="43"/>
      <c r="R10" s="43"/>
      <c r="S10" s="43"/>
      <c r="T10" s="43"/>
      <c r="U10" s="43"/>
      <c r="V10" s="43"/>
      <c r="W10" s="43">
        <f>データ!P6</f>
        <v>100</v>
      </c>
      <c r="X10" s="43"/>
      <c r="Y10" s="43"/>
      <c r="Z10" s="43"/>
      <c r="AA10" s="43"/>
      <c r="AB10" s="43"/>
      <c r="AC10" s="43"/>
      <c r="AD10" s="47">
        <f>データ!Q6</f>
        <v>1998</v>
      </c>
      <c r="AE10" s="47"/>
      <c r="AF10" s="47"/>
      <c r="AG10" s="47"/>
      <c r="AH10" s="47"/>
      <c r="AI10" s="47"/>
      <c r="AJ10" s="47"/>
      <c r="AK10" s="2"/>
      <c r="AL10" s="47">
        <f>データ!U6</f>
        <v>4860</v>
      </c>
      <c r="AM10" s="47"/>
      <c r="AN10" s="47"/>
      <c r="AO10" s="47"/>
      <c r="AP10" s="47"/>
      <c r="AQ10" s="47"/>
      <c r="AR10" s="47"/>
      <c r="AS10" s="47"/>
      <c r="AT10" s="43">
        <f>データ!V6</f>
        <v>1.51</v>
      </c>
      <c r="AU10" s="43"/>
      <c r="AV10" s="43"/>
      <c r="AW10" s="43"/>
      <c r="AX10" s="43"/>
      <c r="AY10" s="43"/>
      <c r="AZ10" s="43"/>
      <c r="BA10" s="43"/>
      <c r="BB10" s="43">
        <f>データ!W6</f>
        <v>3218.54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232025</v>
      </c>
      <c r="D6" s="31">
        <f t="shared" si="3"/>
        <v>46</v>
      </c>
      <c r="E6" s="31">
        <f t="shared" si="3"/>
        <v>17</v>
      </c>
      <c r="F6" s="31">
        <f t="shared" si="3"/>
        <v>4</v>
      </c>
      <c r="G6" s="31">
        <f t="shared" si="3"/>
        <v>0</v>
      </c>
      <c r="H6" s="31" t="str">
        <f t="shared" si="3"/>
        <v>愛知県　岡崎市</v>
      </c>
      <c r="I6" s="31" t="str">
        <f t="shared" si="3"/>
        <v>法適用</v>
      </c>
      <c r="J6" s="31" t="str">
        <f t="shared" si="3"/>
        <v>下水道事業</v>
      </c>
      <c r="K6" s="31" t="str">
        <f t="shared" si="3"/>
        <v>特定環境保全公共下水道</v>
      </c>
      <c r="L6" s="31" t="str">
        <f t="shared" si="3"/>
        <v>D2</v>
      </c>
      <c r="M6" s="32" t="str">
        <f t="shared" si="3"/>
        <v>-</v>
      </c>
      <c r="N6" s="32">
        <f t="shared" si="3"/>
        <v>32.450000000000003</v>
      </c>
      <c r="O6" s="32">
        <f t="shared" si="3"/>
        <v>1.27</v>
      </c>
      <c r="P6" s="32">
        <f t="shared" si="3"/>
        <v>100</v>
      </c>
      <c r="Q6" s="32">
        <f t="shared" si="3"/>
        <v>1998</v>
      </c>
      <c r="R6" s="32">
        <f t="shared" si="3"/>
        <v>382784</v>
      </c>
      <c r="S6" s="32">
        <f t="shared" si="3"/>
        <v>387.2</v>
      </c>
      <c r="T6" s="32">
        <f t="shared" si="3"/>
        <v>988.6</v>
      </c>
      <c r="U6" s="32">
        <f t="shared" si="3"/>
        <v>4860</v>
      </c>
      <c r="V6" s="32">
        <f t="shared" si="3"/>
        <v>1.51</v>
      </c>
      <c r="W6" s="32">
        <f t="shared" si="3"/>
        <v>3218.54</v>
      </c>
      <c r="X6" s="33" t="str">
        <f>IF(X7="",NA(),X7)</f>
        <v>-</v>
      </c>
      <c r="Y6" s="33">
        <f t="shared" ref="Y6:AG6" si="4">IF(Y7="",NA(),Y7)</f>
        <v>95.37</v>
      </c>
      <c r="Z6" s="33">
        <f t="shared" si="4"/>
        <v>98.69</v>
      </c>
      <c r="AA6" s="33">
        <f t="shared" si="4"/>
        <v>96.87</v>
      </c>
      <c r="AB6" s="33">
        <f t="shared" si="4"/>
        <v>94.82</v>
      </c>
      <c r="AC6" s="33" t="str">
        <f t="shared" si="4"/>
        <v>-</v>
      </c>
      <c r="AD6" s="33">
        <f t="shared" si="4"/>
        <v>93.85</v>
      </c>
      <c r="AE6" s="33">
        <f t="shared" si="4"/>
        <v>95.59</v>
      </c>
      <c r="AF6" s="33">
        <f t="shared" si="4"/>
        <v>101.24</v>
      </c>
      <c r="AG6" s="33">
        <f t="shared" si="4"/>
        <v>100.94</v>
      </c>
      <c r="AH6" s="32" t="str">
        <f>IF(AH7="","",IF(AH7="-","【-】","【"&amp;SUBSTITUTE(TEXT(AH7,"#,##0.00"),"-","△")&amp;"】"))</f>
        <v>【100.36】</v>
      </c>
      <c r="AI6" s="33" t="str">
        <f>IF(AI7="",NA(),AI7)</f>
        <v>-</v>
      </c>
      <c r="AJ6" s="33">
        <f t="shared" ref="AJ6:AR6" si="5">IF(AJ7="",NA(),AJ7)</f>
        <v>12.7</v>
      </c>
      <c r="AK6" s="33">
        <f t="shared" si="5"/>
        <v>9.17</v>
      </c>
      <c r="AL6" s="33">
        <f t="shared" si="5"/>
        <v>19.2</v>
      </c>
      <c r="AM6" s="33">
        <f t="shared" si="5"/>
        <v>34.96</v>
      </c>
      <c r="AN6" s="33" t="str">
        <f t="shared" si="5"/>
        <v>-</v>
      </c>
      <c r="AO6" s="33">
        <f t="shared" si="5"/>
        <v>99.89</v>
      </c>
      <c r="AP6" s="33">
        <f t="shared" si="5"/>
        <v>137.81</v>
      </c>
      <c r="AQ6" s="33">
        <f t="shared" si="5"/>
        <v>184.13</v>
      </c>
      <c r="AR6" s="33">
        <f t="shared" si="5"/>
        <v>101.85</v>
      </c>
      <c r="AS6" s="32" t="str">
        <f>IF(AS7="","",IF(AS7="-","【-】","【"&amp;SUBSTITUTE(TEXT(AS7,"#,##0.00"),"-","△")&amp;"】"))</f>
        <v>【98.78】</v>
      </c>
      <c r="AT6" s="33" t="str">
        <f>IF(AT7="",NA(),AT7)</f>
        <v>-</v>
      </c>
      <c r="AU6" s="33">
        <f t="shared" ref="AU6:BC6" si="6">IF(AU7="",NA(),AU7)</f>
        <v>196.34</v>
      </c>
      <c r="AV6" s="33">
        <f t="shared" si="6"/>
        <v>79.489999999999995</v>
      </c>
      <c r="AW6" s="33">
        <f t="shared" si="6"/>
        <v>37.21</v>
      </c>
      <c r="AX6" s="33">
        <f t="shared" si="6"/>
        <v>33.53</v>
      </c>
      <c r="AY6" s="33" t="str">
        <f t="shared" si="6"/>
        <v>-</v>
      </c>
      <c r="AZ6" s="33">
        <f t="shared" si="6"/>
        <v>209.18</v>
      </c>
      <c r="BA6" s="33">
        <f t="shared" si="6"/>
        <v>189.4</v>
      </c>
      <c r="BB6" s="33">
        <f t="shared" si="6"/>
        <v>63.22</v>
      </c>
      <c r="BC6" s="33">
        <f t="shared" si="6"/>
        <v>49.07</v>
      </c>
      <c r="BD6" s="32" t="str">
        <f>IF(BD7="","",IF(BD7="-","【-】","【"&amp;SUBSTITUTE(TEXT(BD7,"#,##0.00"),"-","△")&amp;"】"))</f>
        <v>【58.70】</v>
      </c>
      <c r="BE6" s="33" t="str">
        <f>IF(BE7="",NA(),BE7)</f>
        <v>-</v>
      </c>
      <c r="BF6" s="33">
        <f t="shared" ref="BF6:BN6" si="7">IF(BF7="",NA(),BF7)</f>
        <v>1814.05</v>
      </c>
      <c r="BG6" s="33">
        <f t="shared" si="7"/>
        <v>1711.72</v>
      </c>
      <c r="BH6" s="33">
        <f t="shared" si="7"/>
        <v>1726.62</v>
      </c>
      <c r="BI6" s="33">
        <f t="shared" si="7"/>
        <v>2807.02</v>
      </c>
      <c r="BJ6" s="33" t="str">
        <f t="shared" si="7"/>
        <v>-</v>
      </c>
      <c r="BK6" s="33">
        <f t="shared" si="7"/>
        <v>1716.82</v>
      </c>
      <c r="BL6" s="33">
        <f t="shared" si="7"/>
        <v>1554.05</v>
      </c>
      <c r="BM6" s="33">
        <f t="shared" si="7"/>
        <v>1436</v>
      </c>
      <c r="BN6" s="33">
        <f t="shared" si="7"/>
        <v>1434.89</v>
      </c>
      <c r="BO6" s="32" t="str">
        <f>IF(BO7="","",IF(BO7="-","【-】","【"&amp;SUBSTITUTE(TEXT(BO7,"#,##0.00"),"-","△")&amp;"】"))</f>
        <v>【1,457.06】</v>
      </c>
      <c r="BP6" s="33" t="str">
        <f>IF(BP7="",NA(),BP7)</f>
        <v>-</v>
      </c>
      <c r="BQ6" s="33">
        <f t="shared" ref="BQ6:BY6" si="8">IF(BQ7="",NA(),BQ7)</f>
        <v>89.01</v>
      </c>
      <c r="BR6" s="33">
        <f t="shared" si="8"/>
        <v>96.91</v>
      </c>
      <c r="BS6" s="33">
        <f t="shared" si="8"/>
        <v>85.35</v>
      </c>
      <c r="BT6" s="33">
        <f t="shared" si="8"/>
        <v>80.66</v>
      </c>
      <c r="BU6" s="33" t="str">
        <f t="shared" si="8"/>
        <v>-</v>
      </c>
      <c r="BV6" s="33">
        <f t="shared" si="8"/>
        <v>51.73</v>
      </c>
      <c r="BW6" s="33">
        <f t="shared" si="8"/>
        <v>53.01</v>
      </c>
      <c r="BX6" s="33">
        <f t="shared" si="8"/>
        <v>66.56</v>
      </c>
      <c r="BY6" s="33">
        <f t="shared" si="8"/>
        <v>66.22</v>
      </c>
      <c r="BZ6" s="32" t="str">
        <f>IF(BZ7="","",IF(BZ7="-","【-】","【"&amp;SUBSTITUTE(TEXT(BZ7,"#,##0.00"),"-","△")&amp;"】"))</f>
        <v>【64.73】</v>
      </c>
      <c r="CA6" s="33" t="str">
        <f>IF(CA7="",NA(),CA7)</f>
        <v>-</v>
      </c>
      <c r="CB6" s="33">
        <f t="shared" ref="CB6:CJ6" si="9">IF(CB7="",NA(),CB7)</f>
        <v>134.86000000000001</v>
      </c>
      <c r="CC6" s="33">
        <f t="shared" si="9"/>
        <v>124.72</v>
      </c>
      <c r="CD6" s="33">
        <f t="shared" si="9"/>
        <v>140.94999999999999</v>
      </c>
      <c r="CE6" s="33">
        <f t="shared" si="9"/>
        <v>150</v>
      </c>
      <c r="CF6" s="33" t="str">
        <f t="shared" si="9"/>
        <v>-</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t="str">
        <f t="shared" si="10"/>
        <v>-</v>
      </c>
      <c r="CR6" s="33">
        <f t="shared" si="10"/>
        <v>36.67</v>
      </c>
      <c r="CS6" s="33">
        <f t="shared" si="10"/>
        <v>36.200000000000003</v>
      </c>
      <c r="CT6" s="33">
        <f t="shared" si="10"/>
        <v>43.58</v>
      </c>
      <c r="CU6" s="33">
        <f t="shared" si="10"/>
        <v>41.35</v>
      </c>
      <c r="CV6" s="32" t="str">
        <f>IF(CV7="","",IF(CV7="-","【-】","【"&amp;SUBSTITUTE(TEXT(CV7,"#,##0.00"),"-","△")&amp;"】"))</f>
        <v>【40.31】</v>
      </c>
      <c r="CW6" s="33" t="str">
        <f>IF(CW7="",NA(),CW7)</f>
        <v>-</v>
      </c>
      <c r="CX6" s="33">
        <f t="shared" ref="CX6:DF6" si="11">IF(CX7="",NA(),CX7)</f>
        <v>92.86</v>
      </c>
      <c r="CY6" s="33">
        <f t="shared" si="11"/>
        <v>93.01</v>
      </c>
      <c r="CZ6" s="33">
        <f t="shared" si="11"/>
        <v>87.21</v>
      </c>
      <c r="DA6" s="33">
        <f t="shared" si="11"/>
        <v>87.14</v>
      </c>
      <c r="DB6" s="33" t="str">
        <f t="shared" si="11"/>
        <v>-</v>
      </c>
      <c r="DC6" s="33">
        <f t="shared" si="11"/>
        <v>71.239999999999995</v>
      </c>
      <c r="DD6" s="33">
        <f t="shared" si="11"/>
        <v>71.069999999999993</v>
      </c>
      <c r="DE6" s="33">
        <f t="shared" si="11"/>
        <v>82.35</v>
      </c>
      <c r="DF6" s="33">
        <f t="shared" si="11"/>
        <v>82.9</v>
      </c>
      <c r="DG6" s="32" t="str">
        <f>IF(DG7="","",IF(DG7="-","【-】","【"&amp;SUBSTITUTE(TEXT(DG7,"#,##0.00"),"-","△")&amp;"】"))</f>
        <v>【81.28】</v>
      </c>
      <c r="DH6" s="33" t="str">
        <f>IF(DH7="",NA(),DH7)</f>
        <v>-</v>
      </c>
      <c r="DI6" s="33">
        <f t="shared" ref="DI6:DQ6" si="12">IF(DI7="",NA(),DI7)</f>
        <v>1.74</v>
      </c>
      <c r="DJ6" s="33">
        <f t="shared" si="12"/>
        <v>3.22</v>
      </c>
      <c r="DK6" s="33">
        <f t="shared" si="12"/>
        <v>5.27</v>
      </c>
      <c r="DL6" s="33">
        <f t="shared" si="12"/>
        <v>8.18</v>
      </c>
      <c r="DM6" s="33" t="str">
        <f t="shared" si="12"/>
        <v>-</v>
      </c>
      <c r="DN6" s="33">
        <f t="shared" si="12"/>
        <v>6.5</v>
      </c>
      <c r="DO6" s="33">
        <f t="shared" si="12"/>
        <v>6.66</v>
      </c>
      <c r="DP6" s="33">
        <f t="shared" si="12"/>
        <v>22.34</v>
      </c>
      <c r="DQ6" s="33">
        <f t="shared" si="12"/>
        <v>22.79</v>
      </c>
      <c r="DR6" s="32" t="str">
        <f>IF(DR7="","",IF(DR7="-","【-】","【"&amp;SUBSTITUTE(TEXT(DR7,"#,##0.00"),"-","△")&amp;"】"))</f>
        <v>【22.75】</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3">
        <f t="shared" si="13"/>
        <v>0.04</v>
      </c>
      <c r="EC6" s="32" t="str">
        <f>IF(EC7="","",IF(EC7="-","【-】","【"&amp;SUBSTITUTE(TEXT(EC7,"#,##0.00"),"-","△")&amp;"】"))</f>
        <v>【0.03】</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7.0000000000000007E-2</v>
      </c>
      <c r="EL6" s="33">
        <f t="shared" si="14"/>
        <v>0.04</v>
      </c>
      <c r="EM6" s="33">
        <f t="shared" si="14"/>
        <v>7.0000000000000007E-2</v>
      </c>
      <c r="EN6" s="32" t="str">
        <f>IF(EN7="","",IF(EN7="-","【-】","【"&amp;SUBSTITUTE(TEXT(EN7,"#,##0.00"),"-","△")&amp;"】"))</f>
        <v>【0.10】</v>
      </c>
    </row>
    <row r="7" spans="1:147" s="34" customFormat="1">
      <c r="A7" s="26"/>
      <c r="B7" s="35">
        <v>2015</v>
      </c>
      <c r="C7" s="35">
        <v>232025</v>
      </c>
      <c r="D7" s="35">
        <v>46</v>
      </c>
      <c r="E7" s="35">
        <v>17</v>
      </c>
      <c r="F7" s="35">
        <v>4</v>
      </c>
      <c r="G7" s="35">
        <v>0</v>
      </c>
      <c r="H7" s="35" t="s">
        <v>96</v>
      </c>
      <c r="I7" s="35" t="s">
        <v>97</v>
      </c>
      <c r="J7" s="35" t="s">
        <v>98</v>
      </c>
      <c r="K7" s="35" t="s">
        <v>99</v>
      </c>
      <c r="L7" s="35" t="s">
        <v>100</v>
      </c>
      <c r="M7" s="36" t="s">
        <v>101</v>
      </c>
      <c r="N7" s="36">
        <v>32.450000000000003</v>
      </c>
      <c r="O7" s="36">
        <v>1.27</v>
      </c>
      <c r="P7" s="36">
        <v>100</v>
      </c>
      <c r="Q7" s="36">
        <v>1998</v>
      </c>
      <c r="R7" s="36">
        <v>382784</v>
      </c>
      <c r="S7" s="36">
        <v>387.2</v>
      </c>
      <c r="T7" s="36">
        <v>988.6</v>
      </c>
      <c r="U7" s="36">
        <v>4860</v>
      </c>
      <c r="V7" s="36">
        <v>1.51</v>
      </c>
      <c r="W7" s="36">
        <v>3218.54</v>
      </c>
      <c r="X7" s="36" t="s">
        <v>101</v>
      </c>
      <c r="Y7" s="36">
        <v>95.37</v>
      </c>
      <c r="Z7" s="36">
        <v>98.69</v>
      </c>
      <c r="AA7" s="36">
        <v>96.87</v>
      </c>
      <c r="AB7" s="36">
        <v>94.82</v>
      </c>
      <c r="AC7" s="36" t="s">
        <v>101</v>
      </c>
      <c r="AD7" s="36">
        <v>93.85</v>
      </c>
      <c r="AE7" s="36">
        <v>95.59</v>
      </c>
      <c r="AF7" s="36">
        <v>101.24</v>
      </c>
      <c r="AG7" s="36">
        <v>100.94</v>
      </c>
      <c r="AH7" s="36">
        <v>100.36</v>
      </c>
      <c r="AI7" s="36" t="s">
        <v>101</v>
      </c>
      <c r="AJ7" s="36">
        <v>12.7</v>
      </c>
      <c r="AK7" s="36">
        <v>9.17</v>
      </c>
      <c r="AL7" s="36">
        <v>19.2</v>
      </c>
      <c r="AM7" s="36">
        <v>34.96</v>
      </c>
      <c r="AN7" s="36" t="s">
        <v>101</v>
      </c>
      <c r="AO7" s="36">
        <v>99.89</v>
      </c>
      <c r="AP7" s="36">
        <v>137.81</v>
      </c>
      <c r="AQ7" s="36">
        <v>184.13</v>
      </c>
      <c r="AR7" s="36">
        <v>101.85</v>
      </c>
      <c r="AS7" s="36">
        <v>98.78</v>
      </c>
      <c r="AT7" s="36" t="s">
        <v>101</v>
      </c>
      <c r="AU7" s="36">
        <v>196.34</v>
      </c>
      <c r="AV7" s="36">
        <v>79.489999999999995</v>
      </c>
      <c r="AW7" s="36">
        <v>37.21</v>
      </c>
      <c r="AX7" s="36">
        <v>33.53</v>
      </c>
      <c r="AY7" s="36" t="s">
        <v>101</v>
      </c>
      <c r="AZ7" s="36">
        <v>209.18</v>
      </c>
      <c r="BA7" s="36">
        <v>189.4</v>
      </c>
      <c r="BB7" s="36">
        <v>63.22</v>
      </c>
      <c r="BC7" s="36">
        <v>49.07</v>
      </c>
      <c r="BD7" s="36">
        <v>58.7</v>
      </c>
      <c r="BE7" s="36" t="s">
        <v>101</v>
      </c>
      <c r="BF7" s="36">
        <v>1814.05</v>
      </c>
      <c r="BG7" s="36">
        <v>1711.72</v>
      </c>
      <c r="BH7" s="36">
        <v>1726.62</v>
      </c>
      <c r="BI7" s="36">
        <v>2807.02</v>
      </c>
      <c r="BJ7" s="36" t="s">
        <v>101</v>
      </c>
      <c r="BK7" s="36">
        <v>1716.82</v>
      </c>
      <c r="BL7" s="36">
        <v>1554.05</v>
      </c>
      <c r="BM7" s="36">
        <v>1436</v>
      </c>
      <c r="BN7" s="36">
        <v>1434.89</v>
      </c>
      <c r="BO7" s="36">
        <v>1457.06</v>
      </c>
      <c r="BP7" s="36" t="s">
        <v>101</v>
      </c>
      <c r="BQ7" s="36">
        <v>89.01</v>
      </c>
      <c r="BR7" s="36">
        <v>96.91</v>
      </c>
      <c r="BS7" s="36">
        <v>85.35</v>
      </c>
      <c r="BT7" s="36">
        <v>80.66</v>
      </c>
      <c r="BU7" s="36" t="s">
        <v>101</v>
      </c>
      <c r="BV7" s="36">
        <v>51.73</v>
      </c>
      <c r="BW7" s="36">
        <v>53.01</v>
      </c>
      <c r="BX7" s="36">
        <v>66.56</v>
      </c>
      <c r="BY7" s="36">
        <v>66.22</v>
      </c>
      <c r="BZ7" s="36">
        <v>64.73</v>
      </c>
      <c r="CA7" s="36" t="s">
        <v>101</v>
      </c>
      <c r="CB7" s="36">
        <v>134.86000000000001</v>
      </c>
      <c r="CC7" s="36">
        <v>124.72</v>
      </c>
      <c r="CD7" s="36">
        <v>140.94999999999999</v>
      </c>
      <c r="CE7" s="36">
        <v>150</v>
      </c>
      <c r="CF7" s="36" t="s">
        <v>101</v>
      </c>
      <c r="CG7" s="36">
        <v>310.47000000000003</v>
      </c>
      <c r="CH7" s="36">
        <v>299.39</v>
      </c>
      <c r="CI7" s="36">
        <v>244.29</v>
      </c>
      <c r="CJ7" s="36">
        <v>246.72</v>
      </c>
      <c r="CK7" s="36">
        <v>250.25</v>
      </c>
      <c r="CL7" s="36" t="s">
        <v>101</v>
      </c>
      <c r="CM7" s="36" t="s">
        <v>101</v>
      </c>
      <c r="CN7" s="36" t="s">
        <v>101</v>
      </c>
      <c r="CO7" s="36" t="s">
        <v>101</v>
      </c>
      <c r="CP7" s="36" t="s">
        <v>101</v>
      </c>
      <c r="CQ7" s="36" t="s">
        <v>101</v>
      </c>
      <c r="CR7" s="36">
        <v>36.67</v>
      </c>
      <c r="CS7" s="36">
        <v>36.200000000000003</v>
      </c>
      <c r="CT7" s="36">
        <v>43.58</v>
      </c>
      <c r="CU7" s="36">
        <v>41.35</v>
      </c>
      <c r="CV7" s="36">
        <v>40.31</v>
      </c>
      <c r="CW7" s="36" t="s">
        <v>101</v>
      </c>
      <c r="CX7" s="36">
        <v>92.86</v>
      </c>
      <c r="CY7" s="36">
        <v>93.01</v>
      </c>
      <c r="CZ7" s="36">
        <v>87.21</v>
      </c>
      <c r="DA7" s="36">
        <v>87.14</v>
      </c>
      <c r="DB7" s="36" t="s">
        <v>101</v>
      </c>
      <c r="DC7" s="36">
        <v>71.239999999999995</v>
      </c>
      <c r="DD7" s="36">
        <v>71.069999999999993</v>
      </c>
      <c r="DE7" s="36">
        <v>82.35</v>
      </c>
      <c r="DF7" s="36">
        <v>82.9</v>
      </c>
      <c r="DG7" s="36">
        <v>81.28</v>
      </c>
      <c r="DH7" s="36" t="s">
        <v>101</v>
      </c>
      <c r="DI7" s="36">
        <v>1.74</v>
      </c>
      <c r="DJ7" s="36">
        <v>3.22</v>
      </c>
      <c r="DK7" s="36">
        <v>5.27</v>
      </c>
      <c r="DL7" s="36">
        <v>8.18</v>
      </c>
      <c r="DM7" s="36" t="s">
        <v>101</v>
      </c>
      <c r="DN7" s="36">
        <v>6.5</v>
      </c>
      <c r="DO7" s="36">
        <v>6.66</v>
      </c>
      <c r="DP7" s="36">
        <v>22.34</v>
      </c>
      <c r="DQ7" s="36">
        <v>22.79</v>
      </c>
      <c r="DR7" s="36">
        <v>22.75</v>
      </c>
      <c r="DS7" s="36" t="s">
        <v>101</v>
      </c>
      <c r="DT7" s="36">
        <v>0</v>
      </c>
      <c r="DU7" s="36">
        <v>0</v>
      </c>
      <c r="DV7" s="36">
        <v>0</v>
      </c>
      <c r="DW7" s="36">
        <v>0</v>
      </c>
      <c r="DX7" s="36" t="s">
        <v>101</v>
      </c>
      <c r="DY7" s="36">
        <v>0</v>
      </c>
      <c r="DZ7" s="36">
        <v>0</v>
      </c>
      <c r="EA7" s="36">
        <v>0</v>
      </c>
      <c r="EB7" s="36">
        <v>0.04</v>
      </c>
      <c r="EC7" s="36">
        <v>0.03</v>
      </c>
      <c r="ED7" s="36" t="s">
        <v>101</v>
      </c>
      <c r="EE7" s="36">
        <v>0</v>
      </c>
      <c r="EF7" s="36">
        <v>0</v>
      </c>
      <c r="EG7" s="36">
        <v>0</v>
      </c>
      <c r="EH7" s="36">
        <v>0</v>
      </c>
      <c r="EI7" s="36" t="s">
        <v>101</v>
      </c>
      <c r="EJ7" s="36">
        <v>0.05</v>
      </c>
      <c r="EK7" s="36">
        <v>7.0000000000000007E-2</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2017-02-16T23:49:10Z</cp:lastPrinted>
  <dcterms:created xsi:type="dcterms:W3CDTF">2017-02-08T02:39:17Z</dcterms:created>
  <dcterms:modified xsi:type="dcterms:W3CDTF">2017-02-23T09:54:48Z</dcterms:modified>
  <cp:category/>
</cp:coreProperties>
</file>