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20730" windowHeight="117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<sst xmlns="http://schemas.openxmlformats.org/spreadsheetml/2006/main" count="221" uniqueCount="111">
  <si>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</si>
  <si>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</si>
  <si>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</si>
  <si>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</si>
  <si>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</si>
  <si>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</si>
  <si>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</si>
  <si>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</si>
  <si>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</si>
  <si>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</si>
  <si>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</si>
  <si>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</si>
  <si>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</si>
  <si>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</si>
  <si>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</si>
  <si>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</si>
  <si>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</si>
  <si>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</si>
  <si>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</si>
  <si>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</si>
  <si>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</si>
  <si>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</si>
  <si>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</si>
  <si>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</si>
  <si>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</si>
  <si>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</si>
  <si>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</si>
  <si>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</si>
  <si>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</si>
  <si>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</si>
  <si>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</si>
  <si>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</si>
  <si>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</si>
  <si>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</si>
  <si>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</si>
  <si>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</si>
  <si>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</si>
  <si>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</si>
  <si>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</si>
  <si>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</si>
  <si>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</si>
  <si>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</si>
  <si>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</si>
  <si>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</si>
  <si>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</si>
  <si>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</si>
  <si>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</si>
  <si>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</si>
  <si>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</si>
  <si>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</si>
  <si>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</si>
  <si>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</si>
  <si>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</si>
  <si>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</si>
  <si>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</si>
  <si>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</si>
  <si>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</si>
  <si>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</si>
  <si>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</si>
  <si>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</si>
  <si>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</si>
  <si>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</si>
  <si>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</si>
  <si>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</si>
  <si>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</si>
  <si>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</si>
  <si>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</si>
  <si>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</si>
  <si>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</si>
  <si>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</si>
  <si>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</si>
  <si>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</si>
  <si>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</si>
  <si>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</si>
  <si>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</si>
  <si>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</si>
  <si>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</si>
  <si>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</si>
  <si>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</si>
  <si>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</si>
  <si>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</si>
  <si>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</si>
  <si>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</si>
  <si>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</si>
  <si>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</si>
  <si>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</si>
  <si>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</si>
  <si>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</si>
  <si>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</si>
  <si>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</si>
  <si>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</si>
  <si>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</si>
  <si>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</si>
  <si>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</si>
  <si>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</si>
  <si>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</si>
  <si>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豊川市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</si>
  <si>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</si>
  <si>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</si>
  <si>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</si>
  <si>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</si>
  <si>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</si>
  <si>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</si>
  <si>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</si>
  <si>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</si>
  <si>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</si>
  <si>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</si>
  <si>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</si>
  <si>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農業集落排水事業の整備は、年数がたっていないことから老朽化が進んでいないと考えていますが、①有形固定資産減価償却率及び②管渠老朽化率が明確化していないので、今後、資産調査を行い明確化していく必要があります。</t>
    <rPh sb="1" eb="2">
      <t>ホン</t>
    </rPh>
    <rPh sb="2" eb="3">
      <t>シ</t>
    </rPh>
    <rPh sb="4" eb="6">
      <t>ノウギョウ</t>
    </rPh>
    <rPh sb="6" eb="8">
      <t>シュウラク</t>
    </rPh>
    <rPh sb="8" eb="10">
      <t>ハイスイ</t>
    </rPh>
    <rPh sb="10" eb="12">
      <t>ジギョウ</t>
    </rPh>
    <rPh sb="13" eb="15">
      <t>セイビ</t>
    </rPh>
    <rPh sb="17" eb="19">
      <t>ネンスウ</t>
    </rPh>
    <rPh sb="30" eb="33">
      <t>ロウキュウカ</t>
    </rPh>
    <rPh sb="34" eb="35">
      <t>スス</t>
    </rPh>
    <rPh sb="41" eb="42">
      <t>カンガ</t>
    </rPh>
    <rPh sb="50" eb="52">
      <t>ユウケイ</t>
    </rPh>
    <rPh sb="52" eb="54">
      <t>コテイ</t>
    </rPh>
    <rPh sb="54" eb="56">
      <t>シサン</t>
    </rPh>
    <rPh sb="56" eb="58">
      <t>ゲンカ</t>
    </rPh>
    <rPh sb="58" eb="60">
      <t>ショウキャク</t>
    </rPh>
    <rPh sb="60" eb="61">
      <t>リツ</t>
    </rPh>
    <rPh sb="61" eb="62">
      <t>オヨ</t>
    </rPh>
    <rPh sb="64" eb="66">
      <t>カンキョ</t>
    </rPh>
    <rPh sb="66" eb="69">
      <t>ロウキュウカ</t>
    </rPh>
    <rPh sb="69" eb="70">
      <t>リツ</t>
    </rPh>
    <rPh sb="71" eb="74">
      <t>メイカクカ</t>
    </rPh>
    <rPh sb="82" eb="84">
      <t>コンゴ</t>
    </rPh>
    <rPh sb="85" eb="87">
      <t>シサン</t>
    </rPh>
    <rPh sb="87" eb="89">
      <t>チョウサ</t>
    </rPh>
    <rPh sb="90" eb="91">
      <t>オコナ</t>
    </rPh>
    <rPh sb="92" eb="95">
      <t>メイカクカ</t>
    </rPh>
    <rPh sb="99" eb="101">
      <t>ヒツヨウ</t>
    </rPh>
    <phoneticPr fontId="4"/>
  </si>
  <si>
    <t>　管渠等の老朽化を踏まえ、今後の維持管理費について検証し、効率的な経営を考慮する必要があると考えています。
　本事業は地方公営企業法の適用外であることから、資産の把握が遅れており、経営状況が見え難くなっています。
　今後、公共下水道事業と同様に地方公営企業法適用への移行を図りつつ、資産調査を徹底し、予算及び事業を明確化して、中長期的な視野で経営課題を分析し、経営の健全化に努めることが重要と考えています。</t>
    <rPh sb="1" eb="3">
      <t>カンキョ</t>
    </rPh>
    <rPh sb="3" eb="4">
      <t>トウ</t>
    </rPh>
    <rPh sb="5" eb="8">
      <t>ロウキュウカ</t>
    </rPh>
    <rPh sb="9" eb="10">
      <t>フ</t>
    </rPh>
    <rPh sb="13" eb="15">
      <t>コンゴ</t>
    </rPh>
    <rPh sb="16" eb="18">
      <t>イジ</t>
    </rPh>
    <rPh sb="18" eb="21">
      <t>カンリヒ</t>
    </rPh>
    <rPh sb="25" eb="27">
      <t>ケンショウ</t>
    </rPh>
    <rPh sb="29" eb="32">
      <t>コウリツテキ</t>
    </rPh>
    <rPh sb="33" eb="35">
      <t>ケイエイ</t>
    </rPh>
    <rPh sb="36" eb="38">
      <t>コウリョ</t>
    </rPh>
    <rPh sb="40" eb="42">
      <t>ヒツヨウ</t>
    </rPh>
    <rPh sb="46" eb="47">
      <t>カンガ</t>
    </rPh>
    <rPh sb="55" eb="56">
      <t>ホン</t>
    </rPh>
    <rPh sb="56" eb="58">
      <t>ジギョウ</t>
    </rPh>
    <rPh sb="59" eb="61">
      <t>チホウ</t>
    </rPh>
    <rPh sb="61" eb="63">
      <t>コウエイ</t>
    </rPh>
    <rPh sb="63" eb="65">
      <t>キギョウ</t>
    </rPh>
    <rPh sb="65" eb="66">
      <t>ホウ</t>
    </rPh>
    <rPh sb="67" eb="69">
      <t>テキヨウ</t>
    </rPh>
    <rPh sb="69" eb="70">
      <t>ガイ</t>
    </rPh>
    <rPh sb="78" eb="80">
      <t>シサン</t>
    </rPh>
    <rPh sb="81" eb="83">
      <t>ハアク</t>
    </rPh>
    <rPh sb="84" eb="85">
      <t>オク</t>
    </rPh>
    <rPh sb="90" eb="92">
      <t>ケイエイ</t>
    </rPh>
    <rPh sb="92" eb="94">
      <t>ジョウキョウ</t>
    </rPh>
    <rPh sb="95" eb="96">
      <t>ミ</t>
    </rPh>
    <rPh sb="97" eb="98">
      <t>ガタ</t>
    </rPh>
    <rPh sb="108" eb="110">
      <t>コンゴ</t>
    </rPh>
    <rPh sb="111" eb="113">
      <t>コウキョウ</t>
    </rPh>
    <rPh sb="113" eb="116">
      <t>ゲスイドウ</t>
    </rPh>
    <rPh sb="116" eb="118">
      <t>ジギョウ</t>
    </rPh>
    <rPh sb="119" eb="121">
      <t>ドウヨウ</t>
    </rPh>
    <rPh sb="122" eb="124">
      <t>チホウ</t>
    </rPh>
    <rPh sb="124" eb="126">
      <t>コウエイ</t>
    </rPh>
    <rPh sb="126" eb="128">
      <t>キギョウ</t>
    </rPh>
    <rPh sb="128" eb="129">
      <t>ホウ</t>
    </rPh>
    <rPh sb="129" eb="131">
      <t>テキヨウ</t>
    </rPh>
    <rPh sb="133" eb="135">
      <t>イコウ</t>
    </rPh>
    <rPh sb="136" eb="137">
      <t>ハカ</t>
    </rPh>
    <rPh sb="141" eb="143">
      <t>シサン</t>
    </rPh>
    <rPh sb="143" eb="145">
      <t>チョウサ</t>
    </rPh>
    <rPh sb="146" eb="148">
      <t>テッテイ</t>
    </rPh>
    <rPh sb="150" eb="152">
      <t>ヨサン</t>
    </rPh>
    <rPh sb="152" eb="153">
      <t>オヨ</t>
    </rPh>
    <rPh sb="154" eb="156">
      <t>ジギョウ</t>
    </rPh>
    <rPh sb="157" eb="160">
      <t>メイカクカ</t>
    </rPh>
    <rPh sb="163" eb="167">
      <t>チュウチョウキテキ</t>
    </rPh>
    <rPh sb="168" eb="170">
      <t>シヤ</t>
    </rPh>
    <rPh sb="171" eb="173">
      <t>ケイエイ</t>
    </rPh>
    <rPh sb="173" eb="175">
      <t>カダイ</t>
    </rPh>
    <rPh sb="176" eb="178">
      <t>ブンセキ</t>
    </rPh>
    <rPh sb="180" eb="182">
      <t>ケイエイ</t>
    </rPh>
    <rPh sb="183" eb="186">
      <t>ケンゼンカ</t>
    </rPh>
    <rPh sb="187" eb="188">
      <t>ツト</t>
    </rPh>
    <rPh sb="193" eb="195">
      <t>ジュウヨウ</t>
    </rPh>
    <rPh sb="196" eb="197">
      <t>カンガ</t>
    </rPh>
    <phoneticPr fontId="4"/>
  </si>
  <si>
    <t>　平成２７年度の①収益的収支比率及び⑤経費回収率が増加し、⑥汚水処理原価が減少したのは、公費負担額が増加したことにより、汚水処理費が減少したためだと考えられます。しかし、経費を使用料で賄えているわけではなく、不足分は一般会計繰入金を入れているのが現状です。
　新規建設がなく、現在の接続数は各地域の人口により変動しているため、⑦施設利用率及び⑧水洗化率はほぼ横ばいです。</t>
    <rPh sb="1" eb="3">
      <t>ヘイセイ</t>
    </rPh>
    <rPh sb="5" eb="7">
      <t>ネンド</t>
    </rPh>
    <rPh sb="9" eb="12">
      <t>シュウエキテキ</t>
    </rPh>
    <rPh sb="12" eb="14">
      <t>シュウシ</t>
    </rPh>
    <rPh sb="14" eb="16">
      <t>ヒリツ</t>
    </rPh>
    <rPh sb="16" eb="17">
      <t>オヨ</t>
    </rPh>
    <rPh sb="19" eb="21">
      <t>ケイヒ</t>
    </rPh>
    <rPh sb="21" eb="23">
      <t>カイシュウ</t>
    </rPh>
    <rPh sb="23" eb="24">
      <t>リツ</t>
    </rPh>
    <rPh sb="25" eb="27">
      <t>ゾウカ</t>
    </rPh>
    <rPh sb="30" eb="32">
      <t>オスイ</t>
    </rPh>
    <rPh sb="32" eb="34">
      <t>ショリ</t>
    </rPh>
    <rPh sb="34" eb="36">
      <t>ゲンカ</t>
    </rPh>
    <rPh sb="37" eb="39">
      <t>ゲンショウ</t>
    </rPh>
    <rPh sb="60" eb="62">
      <t>オスイ</t>
    </rPh>
    <rPh sb="62" eb="64">
      <t>ショリ</t>
    </rPh>
    <rPh sb="64" eb="65">
      <t>ヒ</t>
    </rPh>
    <rPh sb="66" eb="68">
      <t>ゲンショウ</t>
    </rPh>
    <rPh sb="74" eb="75">
      <t>カンガ</t>
    </rPh>
    <rPh sb="85" eb="87">
      <t>ケイヒ</t>
    </rPh>
    <rPh sb="88" eb="91">
      <t>シヨウリョウ</t>
    </rPh>
    <rPh sb="92" eb="93">
      <t>マカナ</t>
    </rPh>
    <rPh sb="104" eb="107">
      <t>フソクブン</t>
    </rPh>
    <rPh sb="108" eb="110">
      <t>イッパン</t>
    </rPh>
    <rPh sb="110" eb="112">
      <t>カイケイ</t>
    </rPh>
    <rPh sb="112" eb="114">
      <t>クリイレ</t>
    </rPh>
    <rPh sb="114" eb="115">
      <t>キン</t>
    </rPh>
    <rPh sb="116" eb="117">
      <t>イ</t>
    </rPh>
    <rPh sb="123" eb="125">
      <t>ゲンジョウ</t>
    </rPh>
    <rPh sb="130" eb="132">
      <t>シンキ</t>
    </rPh>
    <rPh sb="132" eb="134">
      <t>ケンセツ</t>
    </rPh>
    <rPh sb="138" eb="140">
      <t>ゲンザイ</t>
    </rPh>
    <rPh sb="141" eb="143">
      <t>セツゾク</t>
    </rPh>
    <rPh sb="143" eb="144">
      <t>スウ</t>
    </rPh>
    <rPh sb="145" eb="148">
      <t>カクチイキ</t>
    </rPh>
    <rPh sb="149" eb="151">
      <t>ジンコウ</t>
    </rPh>
    <rPh sb="154" eb="156">
      <t>ヘンドウ</t>
    </rPh>
    <rPh sb="164" eb="166">
      <t>シセツ</t>
    </rPh>
    <rPh sb="166" eb="169">
      <t>リヨウリツ</t>
    </rPh>
    <rPh sb="169" eb="170">
      <t>オヨ</t>
    </rPh>
    <rPh sb="172" eb="175">
      <t>スイセンカ</t>
    </rPh>
    <rPh sb="175" eb="176">
      <t>リツ</t>
    </rPh>
    <rPh sb="179" eb="180">
      <t>ヨコ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</si>
</sst>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4610048"/>
        <c:axId val="10462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104610048"/>
        <c:axId val="104624512"/>
      </c:lineChart>
      <c:dateAx>
        <c:axId val="104610048"/>
        <c:scaling>
          <c:orientation val="minMax"/>
        </c:scaling>
        <c:delete val="1"/>
        <c:axPos val="b"/>
        <c:numFmt formatCode="ge" sourceLinked="1"/>
        <c:majorTickMark val="none"/>
        <c:minorTickMark val="none"/>
        <c:tickLblPos val="none"/>
        <c:crossAx val="104624512"/>
        <c:crosses val="autoZero"/>
        <c:auto val="1"/>
        <c:lblOffset val="100"/>
        <c:baseTimeUnit val="years"/>
      </c:dateAx>
      <c:valAx>
        <c:axId val="10462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1004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64.41</c:v>
                </c:pt>
                <c:pt idx="1">
                  <c:v>66.290000000000006</c:v>
                </c:pt>
                <c:pt idx="2">
                  <c:v>65.91</c:v>
                </c:pt>
                <c:pt idx="3">
                  <c:v>65.819999999999993</c:v>
                </c:pt>
                <c:pt idx="4">
                  <c:v>64.599999999999994</c:v>
                </c:pt>
              </c:numCache>
            </c:numRef>
          </c:val>
        </c:ser>
        <c:dLbls>
          <c:showLegendKey val="0"/>
          <c:showVal val="0"/>
          <c:showCatName val="0"/>
          <c:showSerName val="0"/>
          <c:showPercent val="0"/>
          <c:showBubbleSize val="0"/>
        </c:dLbls>
        <c:gapWidth val="150"/>
        <c:axId val="106265216"/>
        <c:axId val="10628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106265216"/>
        <c:axId val="106287872"/>
      </c:lineChart>
      <c:dateAx>
        <c:axId val="106265216"/>
        <c:scaling>
          <c:orientation val="minMax"/>
        </c:scaling>
        <c:delete val="1"/>
        <c:axPos val="b"/>
        <c:numFmt formatCode="ge" sourceLinked="1"/>
        <c:majorTickMark val="none"/>
        <c:minorTickMark val="none"/>
        <c:tickLblPos val="none"/>
        <c:crossAx val="106287872"/>
        <c:crosses val="autoZero"/>
        <c:auto val="1"/>
        <c:lblOffset val="100"/>
        <c:baseTimeUnit val="years"/>
      </c:dateAx>
      <c:valAx>
        <c:axId val="10628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26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95.83</c:v>
                </c:pt>
                <c:pt idx="1">
                  <c:v>95.92</c:v>
                </c:pt>
                <c:pt idx="2">
                  <c:v>96.42</c:v>
                </c:pt>
                <c:pt idx="3">
                  <c:v>91.53</c:v>
                </c:pt>
                <c:pt idx="4">
                  <c:v>96.95</c:v>
                </c:pt>
              </c:numCache>
            </c:numRef>
          </c:val>
        </c:ser>
        <c:dLbls>
          <c:showLegendKey val="0"/>
          <c:showVal val="0"/>
          <c:showCatName val="0"/>
          <c:showSerName val="0"/>
          <c:showPercent val="0"/>
          <c:showBubbleSize val="0"/>
        </c:dLbls>
        <c:gapWidth val="150"/>
        <c:axId val="106318080"/>
        <c:axId val="10632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06318080"/>
        <c:axId val="106320256"/>
      </c:lineChart>
      <c:dateAx>
        <c:axId val="106318080"/>
        <c:scaling>
          <c:orientation val="minMax"/>
        </c:scaling>
        <c:delete val="1"/>
        <c:axPos val="b"/>
        <c:numFmt formatCode="ge" sourceLinked="1"/>
        <c:majorTickMark val="none"/>
        <c:minorTickMark val="none"/>
        <c:tickLblPos val="none"/>
        <c:crossAx val="106320256"/>
        <c:crosses val="autoZero"/>
        <c:auto val="1"/>
        <c:lblOffset val="100"/>
        <c:baseTimeUnit val="years"/>
      </c:dateAx>
      <c:valAx>
        <c:axId val="10632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31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94.51</c:v>
                </c:pt>
                <c:pt idx="1">
                  <c:v>86.02</c:v>
                </c:pt>
                <c:pt idx="2">
                  <c:v>83.92</c:v>
                </c:pt>
                <c:pt idx="3">
                  <c:v>84.86</c:v>
                </c:pt>
                <c:pt idx="4">
                  <c:v>101.06</c:v>
                </c:pt>
              </c:numCache>
            </c:numRef>
          </c:val>
        </c:ser>
        <c:dLbls>
          <c:showLegendKey val="0"/>
          <c:showVal val="0"/>
          <c:showCatName val="0"/>
          <c:showSerName val="0"/>
          <c:showPercent val="0"/>
          <c:showBubbleSize val="0"/>
        </c:dLbls>
        <c:gapWidth val="150"/>
        <c:axId val="104654720"/>
        <c:axId val="10591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654720"/>
        <c:axId val="105910272"/>
      </c:lineChart>
      <c:dateAx>
        <c:axId val="104654720"/>
        <c:scaling>
          <c:orientation val="minMax"/>
        </c:scaling>
        <c:delete val="1"/>
        <c:axPos val="b"/>
        <c:numFmt formatCode="ge" sourceLinked="1"/>
        <c:majorTickMark val="none"/>
        <c:minorTickMark val="none"/>
        <c:tickLblPos val="none"/>
        <c:crossAx val="105910272"/>
        <c:crosses val="autoZero"/>
        <c:auto val="1"/>
        <c:lblOffset val="100"/>
        <c:baseTimeUnit val="years"/>
      </c:dateAx>
      <c:valAx>
        <c:axId val="10591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940480"/>
        <c:axId val="10594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940480"/>
        <c:axId val="105942400"/>
      </c:lineChart>
      <c:dateAx>
        <c:axId val="105940480"/>
        <c:scaling>
          <c:orientation val="minMax"/>
        </c:scaling>
        <c:delete val="1"/>
        <c:axPos val="b"/>
        <c:numFmt formatCode="ge" sourceLinked="1"/>
        <c:majorTickMark val="none"/>
        <c:minorTickMark val="none"/>
        <c:tickLblPos val="none"/>
        <c:crossAx val="105942400"/>
        <c:crosses val="autoZero"/>
        <c:auto val="1"/>
        <c:lblOffset val="100"/>
        <c:baseTimeUnit val="years"/>
      </c:dateAx>
      <c:valAx>
        <c:axId val="10594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94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976960"/>
        <c:axId val="10597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976960"/>
        <c:axId val="105978880"/>
      </c:lineChart>
      <c:dateAx>
        <c:axId val="105976960"/>
        <c:scaling>
          <c:orientation val="minMax"/>
        </c:scaling>
        <c:delete val="1"/>
        <c:axPos val="b"/>
        <c:numFmt formatCode="ge" sourceLinked="1"/>
        <c:majorTickMark val="none"/>
        <c:minorTickMark val="none"/>
        <c:tickLblPos val="none"/>
        <c:crossAx val="105978880"/>
        <c:crosses val="autoZero"/>
        <c:auto val="1"/>
        <c:lblOffset val="100"/>
        <c:baseTimeUnit val="years"/>
      </c:dateAx>
      <c:valAx>
        <c:axId val="10597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97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028032"/>
        <c:axId val="10603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028032"/>
        <c:axId val="106034304"/>
      </c:lineChart>
      <c:dateAx>
        <c:axId val="106028032"/>
        <c:scaling>
          <c:orientation val="minMax"/>
        </c:scaling>
        <c:delete val="1"/>
        <c:axPos val="b"/>
        <c:numFmt formatCode="ge" sourceLinked="1"/>
        <c:majorTickMark val="none"/>
        <c:minorTickMark val="none"/>
        <c:tickLblPos val="none"/>
        <c:crossAx val="106034304"/>
        <c:crosses val="autoZero"/>
        <c:auto val="1"/>
        <c:lblOffset val="100"/>
        <c:baseTimeUnit val="years"/>
      </c:dateAx>
      <c:valAx>
        <c:axId val="10603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02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060416"/>
        <c:axId val="10607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060416"/>
        <c:axId val="106070784"/>
      </c:lineChart>
      <c:dateAx>
        <c:axId val="106060416"/>
        <c:scaling>
          <c:orientation val="minMax"/>
        </c:scaling>
        <c:delete val="1"/>
        <c:axPos val="b"/>
        <c:numFmt formatCode="ge" sourceLinked="1"/>
        <c:majorTickMark val="none"/>
        <c:minorTickMark val="none"/>
        <c:tickLblPos val="none"/>
        <c:crossAx val="106070784"/>
        <c:crosses val="autoZero"/>
        <c:auto val="1"/>
        <c:lblOffset val="100"/>
        <c:baseTimeUnit val="years"/>
      </c:dateAx>
      <c:valAx>
        <c:axId val="10607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06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6088704"/>
        <c:axId val="10617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106088704"/>
        <c:axId val="106172800"/>
      </c:lineChart>
      <c:dateAx>
        <c:axId val="106088704"/>
        <c:scaling>
          <c:orientation val="minMax"/>
        </c:scaling>
        <c:delete val="1"/>
        <c:axPos val="b"/>
        <c:numFmt formatCode="ge" sourceLinked="1"/>
        <c:majorTickMark val="none"/>
        <c:minorTickMark val="none"/>
        <c:tickLblPos val="none"/>
        <c:crossAx val="106172800"/>
        <c:crosses val="autoZero"/>
        <c:auto val="1"/>
        <c:lblOffset val="100"/>
        <c:baseTimeUnit val="years"/>
      </c:dateAx>
      <c:valAx>
        <c:axId val="10617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08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59.54</c:v>
                </c:pt>
                <c:pt idx="1">
                  <c:v>57.99</c:v>
                </c:pt>
                <c:pt idx="2">
                  <c:v>53.69</c:v>
                </c:pt>
                <c:pt idx="3">
                  <c:v>56.89</c:v>
                </c:pt>
                <c:pt idx="4">
                  <c:v>71.72</c:v>
                </c:pt>
              </c:numCache>
            </c:numRef>
          </c:val>
        </c:ser>
        <c:dLbls>
          <c:showLegendKey val="0"/>
          <c:showVal val="0"/>
          <c:showCatName val="0"/>
          <c:showSerName val="0"/>
          <c:showPercent val="0"/>
          <c:showBubbleSize val="0"/>
        </c:dLbls>
        <c:gapWidth val="150"/>
        <c:axId val="106203008"/>
        <c:axId val="10621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06203008"/>
        <c:axId val="106217472"/>
      </c:lineChart>
      <c:dateAx>
        <c:axId val="106203008"/>
        <c:scaling>
          <c:orientation val="minMax"/>
        </c:scaling>
        <c:delete val="1"/>
        <c:axPos val="b"/>
        <c:numFmt formatCode="ge" sourceLinked="1"/>
        <c:majorTickMark val="none"/>
        <c:minorTickMark val="none"/>
        <c:tickLblPos val="none"/>
        <c:crossAx val="106217472"/>
        <c:crosses val="autoZero"/>
        <c:auto val="1"/>
        <c:lblOffset val="100"/>
        <c:baseTimeUnit val="years"/>
      </c:dateAx>
      <c:valAx>
        <c:axId val="10621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20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228.96</c:v>
                </c:pt>
                <c:pt idx="1">
                  <c:v>235.11</c:v>
                </c:pt>
                <c:pt idx="2">
                  <c:v>256.87</c:v>
                </c:pt>
                <c:pt idx="3">
                  <c:v>251.76</c:v>
                </c:pt>
                <c:pt idx="4">
                  <c:v>203.91</c:v>
                </c:pt>
              </c:numCache>
            </c:numRef>
          </c:val>
        </c:ser>
        <c:dLbls>
          <c:showLegendKey val="0"/>
          <c:showVal val="0"/>
          <c:showCatName val="0"/>
          <c:showSerName val="0"/>
          <c:showPercent val="0"/>
          <c:showBubbleSize val="0"/>
        </c:dLbls>
        <c:gapWidth val="150"/>
        <c:axId val="106251392"/>
        <c:axId val="10625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06251392"/>
        <c:axId val="106253312"/>
      </c:lineChart>
      <c:dateAx>
        <c:axId val="106251392"/>
        <c:scaling>
          <c:orientation val="minMax"/>
        </c:scaling>
        <c:delete val="1"/>
        <c:axPos val="b"/>
        <c:numFmt formatCode="ge" sourceLinked="1"/>
        <c:majorTickMark val="none"/>
        <c:minorTickMark val="none"/>
        <c:tickLblPos val="none"/>
        <c:crossAx val="106253312"/>
        <c:crosses val="autoZero"/>
        <c:auto val="1"/>
        <c:lblOffset val="100"/>
        <c:baseTimeUnit val="years"/>
      </c:dateAx>
      <c:valAx>
        <c:axId val="10625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25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愛知県　豊川市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185273</v>
      </c>
      <c r="AM8" s="47"/>
      <c r="AN8" s="47"/>
      <c r="AO8" s="47"/>
      <c r="AP8" s="47"/>
      <c r="AQ8" s="47"/>
      <c r="AR8" s="47"/>
      <c r="AS8" s="47"/>
      <c r="AT8" s="43">
        <f>データ!S6</f>
        <v>161.13999999999999</v>
      </c>
      <c r="AU8" s="43"/>
      <c r="AV8" s="43"/>
      <c r="AW8" s="43"/>
      <c r="AX8" s="43"/>
      <c r="AY8" s="43"/>
      <c r="AZ8" s="43"/>
      <c r="BA8" s="43"/>
      <c r="BB8" s="43">
        <f>データ!T6</f>
        <v>1149.76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1.64</v>
      </c>
      <c r="Q10" s="43"/>
      <c r="R10" s="43"/>
      <c r="S10" s="43"/>
      <c r="T10" s="43"/>
      <c r="U10" s="43"/>
      <c r="V10" s="43"/>
      <c r="W10" s="43">
        <f>データ!P6</f>
        <v>90.06</v>
      </c>
      <c r="X10" s="43"/>
      <c r="Y10" s="43"/>
      <c r="Z10" s="43"/>
      <c r="AA10" s="43"/>
      <c r="AB10" s="43"/>
      <c r="AC10" s="43"/>
      <c r="AD10" s="47">
        <f>データ!Q6</f>
        <v>3531</v>
      </c>
      <c r="AE10" s="47"/>
      <c r="AF10" s="47"/>
      <c r="AG10" s="47"/>
      <c r="AH10" s="47"/>
      <c r="AI10" s="47"/>
      <c r="AJ10" s="47"/>
      <c r="AK10" s="2"/>
      <c r="AL10" s="47">
        <f>データ!U6</f>
        <v>3048</v>
      </c>
      <c r="AM10" s="47"/>
      <c r="AN10" s="47"/>
      <c r="AO10" s="47"/>
      <c r="AP10" s="47"/>
      <c r="AQ10" s="47"/>
      <c r="AR10" s="47"/>
      <c r="AS10" s="47"/>
      <c r="AT10" s="43">
        <f>データ!V6</f>
        <v>1.62</v>
      </c>
      <c r="AU10" s="43"/>
      <c r="AV10" s="43"/>
      <c r="AW10" s="43"/>
      <c r="AX10" s="43"/>
      <c r="AY10" s="43"/>
      <c r="AZ10" s="43"/>
      <c r="BA10" s="43"/>
      <c r="BB10" s="43">
        <f>データ!W6</f>
        <v>1881.48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232076</v>
      </c>
      <c r="D6" s="31">
        <f t="shared" si="3"/>
        <v>47</v>
      </c>
      <c r="E6" s="31">
        <f t="shared" si="3"/>
        <v>17</v>
      </c>
      <c r="F6" s="31">
        <f t="shared" si="3"/>
        <v>5</v>
      </c>
      <c r="G6" s="31">
        <f t="shared" si="3"/>
        <v>0</v>
      </c>
      <c r="H6" s="31" t="str">
        <f t="shared" si="3"/>
        <v>愛知県　豊川市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1.64</v>
      </c>
      <c r="P6" s="32">
        <f t="shared" si="3"/>
        <v>90.06</v>
      </c>
      <c r="Q6" s="32">
        <f t="shared" si="3"/>
        <v>3531</v>
      </c>
      <c r="R6" s="32">
        <f t="shared" si="3"/>
        <v>185273</v>
      </c>
      <c r="S6" s="32">
        <f t="shared" si="3"/>
        <v>161.13999999999999</v>
      </c>
      <c r="T6" s="32">
        <f t="shared" si="3"/>
        <v>1149.76</v>
      </c>
      <c r="U6" s="32">
        <f t="shared" si="3"/>
        <v>3048</v>
      </c>
      <c r="V6" s="32">
        <f t="shared" si="3"/>
        <v>1.62</v>
      </c>
      <c r="W6" s="32">
        <f t="shared" si="3"/>
        <v>1881.48</v>
      </c>
      <c r="X6" s="33">
        <f>IF(X7="",NA(),X7)</f>
        <v>94.51</v>
      </c>
      <c r="Y6" s="33">
        <f t="shared" ref="Y6:AG6" si="4">IF(Y7="",NA(),Y7)</f>
        <v>86.02</v>
      </c>
      <c r="Z6" s="33">
        <f t="shared" si="4"/>
        <v>83.92</v>
      </c>
      <c r="AA6" s="33">
        <f t="shared" si="4"/>
        <v>84.86</v>
      </c>
      <c r="AB6" s="33">
        <f t="shared" si="4"/>
        <v>101.06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1239.2</v>
      </c>
      <c r="BK6" s="33">
        <f t="shared" si="7"/>
        <v>1197.82</v>
      </c>
      <c r="BL6" s="33">
        <f t="shared" si="7"/>
        <v>1126.77</v>
      </c>
      <c r="BM6" s="33">
        <f t="shared" si="7"/>
        <v>1044.8</v>
      </c>
      <c r="BN6" s="33">
        <f t="shared" si="7"/>
        <v>1081.8</v>
      </c>
      <c r="BO6" s="32" t="str">
        <f>IF(BO7="","",IF(BO7="-","【-】","【"&amp;SUBSTITUTE(TEXT(BO7,"#,##0.00"),"-","△")&amp;"】"))</f>
        <v>【1,015.77】</v>
      </c>
      <c r="BP6" s="33">
        <f>IF(BP7="",NA(),BP7)</f>
        <v>59.54</v>
      </c>
      <c r="BQ6" s="33">
        <f t="shared" ref="BQ6:BY6" si="8">IF(BQ7="",NA(),BQ7)</f>
        <v>57.99</v>
      </c>
      <c r="BR6" s="33">
        <f t="shared" si="8"/>
        <v>53.69</v>
      </c>
      <c r="BS6" s="33">
        <f t="shared" si="8"/>
        <v>56.89</v>
      </c>
      <c r="BT6" s="33">
        <f t="shared" si="8"/>
        <v>71.72</v>
      </c>
      <c r="BU6" s="33">
        <f t="shared" si="8"/>
        <v>51.56</v>
      </c>
      <c r="BV6" s="33">
        <f t="shared" si="8"/>
        <v>51.03</v>
      </c>
      <c r="BW6" s="33">
        <f t="shared" si="8"/>
        <v>50.9</v>
      </c>
      <c r="BX6" s="33">
        <f t="shared" si="8"/>
        <v>50.82</v>
      </c>
      <c r="BY6" s="33">
        <f t="shared" si="8"/>
        <v>52.19</v>
      </c>
      <c r="BZ6" s="32" t="str">
        <f>IF(BZ7="","",IF(BZ7="-","【-】","【"&amp;SUBSTITUTE(TEXT(BZ7,"#,##0.00"),"-","△")&amp;"】"))</f>
        <v>【52.78】</v>
      </c>
      <c r="CA6" s="33">
        <f>IF(CA7="",NA(),CA7)</f>
        <v>228.96</v>
      </c>
      <c r="CB6" s="33">
        <f t="shared" ref="CB6:CJ6" si="9">IF(CB7="",NA(),CB7)</f>
        <v>235.11</v>
      </c>
      <c r="CC6" s="33">
        <f t="shared" si="9"/>
        <v>256.87</v>
      </c>
      <c r="CD6" s="33">
        <f t="shared" si="9"/>
        <v>251.76</v>
      </c>
      <c r="CE6" s="33">
        <f t="shared" si="9"/>
        <v>203.91</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64.41</v>
      </c>
      <c r="CM6" s="33">
        <f t="shared" ref="CM6:CU6" si="10">IF(CM7="",NA(),CM7)</f>
        <v>66.290000000000006</v>
      </c>
      <c r="CN6" s="33">
        <f t="shared" si="10"/>
        <v>65.91</v>
      </c>
      <c r="CO6" s="33">
        <f t="shared" si="10"/>
        <v>65.819999999999993</v>
      </c>
      <c r="CP6" s="33">
        <f t="shared" si="10"/>
        <v>64.599999999999994</v>
      </c>
      <c r="CQ6" s="33">
        <f t="shared" si="10"/>
        <v>55.2</v>
      </c>
      <c r="CR6" s="33">
        <f t="shared" si="10"/>
        <v>54.74</v>
      </c>
      <c r="CS6" s="33">
        <f t="shared" si="10"/>
        <v>53.78</v>
      </c>
      <c r="CT6" s="33">
        <f t="shared" si="10"/>
        <v>53.24</v>
      </c>
      <c r="CU6" s="33">
        <f t="shared" si="10"/>
        <v>52.31</v>
      </c>
      <c r="CV6" s="32" t="str">
        <f>IF(CV7="","",IF(CV7="-","【-】","【"&amp;SUBSTITUTE(TEXT(CV7,"#,##0.00"),"-","△")&amp;"】"))</f>
        <v>【52.74】</v>
      </c>
      <c r="CW6" s="33">
        <f>IF(CW7="",NA(),CW7)</f>
        <v>95.83</v>
      </c>
      <c r="CX6" s="33">
        <f t="shared" ref="CX6:DF6" si="11">IF(CX7="",NA(),CX7)</f>
        <v>95.92</v>
      </c>
      <c r="CY6" s="33">
        <f t="shared" si="11"/>
        <v>96.42</v>
      </c>
      <c r="CZ6" s="33">
        <f t="shared" si="11"/>
        <v>91.53</v>
      </c>
      <c r="DA6" s="33">
        <f t="shared" si="11"/>
        <v>96.95</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232076</v>
      </c>
      <c r="D7" s="35">
        <v>47</v>
      </c>
      <c r="E7" s="35">
        <v>17</v>
      </c>
      <c r="F7" s="35">
        <v>5</v>
      </c>
      <c r="G7" s="35">
        <v>0</v>
      </c>
      <c r="H7" s="35" t="s">
        <v>96</v>
      </c>
      <c r="I7" s="35" t="s">
        <v>97</v>
      </c>
      <c r="J7" s="35" t="s">
        <v>98</v>
      </c>
      <c r="K7" s="35" t="s">
        <v>99</v>
      </c>
      <c r="L7" s="35" t="s">
        <v>100</v>
      </c>
      <c r="M7" s="36" t="s">
        <v>101</v>
      </c>
      <c r="N7" s="36" t="s">
        <v>102</v>
      </c>
      <c r="O7" s="36">
        <v>1.64</v>
      </c>
      <c r="P7" s="36">
        <v>90.06</v>
      </c>
      <c r="Q7" s="36">
        <v>3531</v>
      </c>
      <c r="R7" s="36">
        <v>185273</v>
      </c>
      <c r="S7" s="36">
        <v>161.13999999999999</v>
      </c>
      <c r="T7" s="36">
        <v>1149.76</v>
      </c>
      <c r="U7" s="36">
        <v>3048</v>
      </c>
      <c r="V7" s="36">
        <v>1.62</v>
      </c>
      <c r="W7" s="36">
        <v>1881.48</v>
      </c>
      <c r="X7" s="36">
        <v>94.51</v>
      </c>
      <c r="Y7" s="36">
        <v>86.02</v>
      </c>
      <c r="Z7" s="36">
        <v>83.92</v>
      </c>
      <c r="AA7" s="36">
        <v>84.86</v>
      </c>
      <c r="AB7" s="36">
        <v>101.06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1239.2</v>
      </c>
      <c r="BK7" s="36">
        <v>1197.82</v>
      </c>
      <c r="BL7" s="36">
        <v>1126.77</v>
      </c>
      <c r="BM7" s="36">
        <v>1044.8</v>
      </c>
      <c r="BN7" s="36">
        <v>1081.8</v>
      </c>
      <c r="BO7" s="36">
        <v>1015.77</v>
      </c>
      <c r="BP7" s="36">
        <v>59.54</v>
      </c>
      <c r="BQ7" s="36">
        <v>57.99</v>
      </c>
      <c r="BR7" s="36">
        <v>53.69</v>
      </c>
      <c r="BS7" s="36">
        <v>56.89</v>
      </c>
      <c r="BT7" s="36">
        <v>71.72</v>
      </c>
      <c r="BU7" s="36">
        <v>51.56</v>
      </c>
      <c r="BV7" s="36">
        <v>51.03</v>
      </c>
      <c r="BW7" s="36">
        <v>50.9</v>
      </c>
      <c r="BX7" s="36">
        <v>50.82</v>
      </c>
      <c r="BY7" s="36">
        <v>52.19</v>
      </c>
      <c r="BZ7" s="36">
        <v>52.78</v>
      </c>
      <c r="CA7" s="36">
        <v>228.96</v>
      </c>
      <c r="CB7" s="36">
        <v>235.11</v>
      </c>
      <c r="CC7" s="36">
        <v>256.87</v>
      </c>
      <c r="CD7" s="36">
        <v>251.76</v>
      </c>
      <c r="CE7" s="36">
        <v>203.91</v>
      </c>
      <c r="CF7" s="36">
        <v>283.26</v>
      </c>
      <c r="CG7" s="36">
        <v>289.60000000000002</v>
      </c>
      <c r="CH7" s="36">
        <v>293.27</v>
      </c>
      <c r="CI7" s="36">
        <v>300.52</v>
      </c>
      <c r="CJ7" s="36">
        <v>296.14</v>
      </c>
      <c r="CK7" s="36">
        <v>289.81</v>
      </c>
      <c r="CL7" s="36">
        <v>64.41</v>
      </c>
      <c r="CM7" s="36">
        <v>66.290000000000006</v>
      </c>
      <c r="CN7" s="36">
        <v>65.91</v>
      </c>
      <c r="CO7" s="36">
        <v>65.819999999999993</v>
      </c>
      <c r="CP7" s="36">
        <v>64.599999999999994</v>
      </c>
      <c r="CQ7" s="36">
        <v>55.2</v>
      </c>
      <c r="CR7" s="36">
        <v>54.74</v>
      </c>
      <c r="CS7" s="36">
        <v>53.78</v>
      </c>
      <c r="CT7" s="36">
        <v>53.24</v>
      </c>
      <c r="CU7" s="36">
        <v>52.31</v>
      </c>
      <c r="CV7" s="36">
        <v>52.74</v>
      </c>
      <c r="CW7" s="36">
        <v>95.83</v>
      </c>
      <c r="CX7" s="36">
        <v>95.92</v>
      </c>
      <c r="CY7" s="36">
        <v>96.42</v>
      </c>
      <c r="CZ7" s="36">
        <v>91.53</v>
      </c>
      <c r="DA7" s="36">
        <v>96.95</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2017-02-23T09:49:08Z</cp:lastPrinted>
  <dcterms:created xsi:type="dcterms:W3CDTF">2017-02-08T03:12:02Z</dcterms:created>
  <dcterms:modified xsi:type="dcterms:W3CDTF">2017-02-23T09:49:10Z</dcterms:modified>
  <cp:category/>
</cp:coreProperties>
</file>