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<sst xmlns="http://schemas.openxmlformats.org/spreadsheetml/2006/main" count="217" uniqueCount="107">
  <si>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</si>
  <si>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</si>
  <si>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</si>
  <si>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</si>
  <si>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</si>
  <si>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</si>
  <si>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</si>
  <si>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</si>
  <si>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</si>
  <si>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</si>
  <si>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</si>
  <si>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</si>
  <si>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</si>
  <si>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</si>
  <si>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</si>
  <si>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</si>
  <si>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</si>
  <si>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</si>
  <si>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</si>
  <si>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</si>
  <si>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</si>
  <si>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</si>
  <si>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</si>
  <si>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</si>
  <si>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</si>
  <si>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</si>
  <si>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</si>
  <si>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</si>
  <si>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</si>
  <si>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</si>
  <si>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</si>
  <si>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</si>
  <si>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</si>
  <si>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</si>
  <si>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</si>
  <si>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</si>
  <si>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</si>
  <si>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</si>
  <si>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</si>
  <si>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</si>
  <si>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</si>
  <si>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</si>
  <si>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</si>
  <si>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</si>
  <si>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</si>
  <si>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</si>
  <si>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</si>
  <si>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</si>
  <si>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</si>
  <si>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</si>
  <si>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</si>
  <si>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</si>
  <si>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</si>
  <si>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</si>
  <si>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</si>
  <si>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</si>
  <si>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</si>
  <si>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</si>
  <si>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</si>
  <si>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</si>
  <si>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</si>
  <si>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</si>
  <si>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</si>
  <si>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</si>
  <si>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</si>
  <si>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</si>
  <si>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</si>
  <si>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</si>
  <si>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</si>
  <si>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</si>
  <si>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</si>
  <si>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</si>
  <si>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</si>
  <si>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</si>
  <si>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</si>
  <si>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</si>
  <si>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</si>
  <si>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</si>
  <si>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</si>
  <si>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</si>
  <si>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</si>
  <si>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</si>
  <si>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</si>
  <si>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</si>
  <si>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</si>
  <si>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</si>
  <si>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</si>
  <si>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</si>
  <si>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</si>
  <si>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</si>
  <si>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</si>
  <si>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</si>
  <si>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</si>
  <si>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津島市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</si>
  <si>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</si>
  <si>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</si>
  <si>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</si>
  <si>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</si>
  <si>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</si>
  <si>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</si>
  <si>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</si>
  <si>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</si>
  <si>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</si>
  <si>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</si>
  <si>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現状の経営は健全に運営されているが、人口の減少に伴う給水収益の減少に加え、老朽した管路・設備の更新に多額の費用が必要となっており、経営を圧迫しつつあります。
　今後は、更なる経費削減や有収率の向上に努めると共に、投資可能額を最大限効率的に運用することにより健全な経営の維持に努めます。</t>
    <phoneticPr fontId="4"/>
  </si>
  <si>
    <t xml:space="preserve"> 収納率向上や経費削減に努めており、②欠損金を発生させることなく健全な運営を行っております。また、⑥給水原価や⑦施設利用率が示すとおり、費用、施設共に効率的な運用を行っております。
　しかし、給水収益が年々減少傾向にあることから、平成27年度では、①経常収支比率が類似団体平均値より1.3％ほど低い結果になりました。
　また、④債務残高は類似団体の平均値より低く推移しておりますが、老朽化した管路・設備にかかる費用が増大していくため、緩やかに上昇していくと想定されます。</t>
    <phoneticPr fontId="4"/>
  </si>
  <si>
    <t xml:space="preserve"> ②管路経年化率が高めであり、更新がやや遅れぎみとなっております。
　平成27年度は、配水場の更新などの事業を優先的に行ったため、③管路更新率が類似団体の平均より0.02％ほど低い結果になりました。
　管種・用途により長く使用できる管もあると見込まれるため更新の必要性を考慮しながら、管路の健全度向上に努めます。</t>
    <rPh sb="55" eb="58">
      <t>ユウセンテキ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</si>
</sst>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c:v>
                </c:pt>
                <c:pt idx="1">
                  <c:v>0.28999999999999998</c:v>
                </c:pt>
                <c:pt idx="2">
                  <c:v>0.37</c:v>
                </c:pt>
                <c:pt idx="3">
                  <c:v>0.86</c:v>
                </c:pt>
                <c:pt idx="4">
                  <c:v>0.69</c:v>
                </c:pt>
              </c:numCache>
            </c:numRef>
          </c:val>
        </c:ser>
        <c:dLbls>
          <c:showLegendKey val="0"/>
          <c:showVal val="0"/>
          <c:showCatName val="0"/>
          <c:showSerName val="0"/>
          <c:showPercent val="0"/>
          <c:showBubbleSize val="0"/>
        </c:dLbls>
        <c:gapWidth val="150"/>
        <c:axId val="106481920"/>
        <c:axId val="10648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06481920"/>
        <c:axId val="106488192"/>
      </c:lineChart>
      <c:dateAx>
        <c:axId val="106481920"/>
        <c:scaling>
          <c:orientation val="minMax"/>
        </c:scaling>
        <c:delete val="1"/>
        <c:axPos val="b"/>
        <c:numFmt formatCode="ge" sourceLinked="1"/>
        <c:majorTickMark val="none"/>
        <c:minorTickMark val="none"/>
        <c:tickLblPos val="none"/>
        <c:crossAx val="106488192"/>
        <c:crosses val="autoZero"/>
        <c:auto val="1"/>
        <c:lblOffset val="100"/>
        <c:baseTimeUnit val="years"/>
      </c:dateAx>
      <c:valAx>
        <c:axId val="1064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69.459999999999994</c:v>
                </c:pt>
                <c:pt idx="1">
                  <c:v>71.14</c:v>
                </c:pt>
                <c:pt idx="2">
                  <c:v>69.849999999999994</c:v>
                </c:pt>
                <c:pt idx="3">
                  <c:v>67.58</c:v>
                </c:pt>
                <c:pt idx="4">
                  <c:v>66.72</c:v>
                </c:pt>
              </c:numCache>
            </c:numRef>
          </c:val>
        </c:ser>
        <c:dLbls>
          <c:showLegendKey val="0"/>
          <c:showVal val="0"/>
          <c:showCatName val="0"/>
          <c:showSerName val="0"/>
          <c:showPercent val="0"/>
          <c:showBubbleSize val="0"/>
        </c:dLbls>
        <c:gapWidth val="150"/>
        <c:axId val="108751488"/>
        <c:axId val="10877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08751488"/>
        <c:axId val="108778240"/>
      </c:lineChart>
      <c:dateAx>
        <c:axId val="108751488"/>
        <c:scaling>
          <c:orientation val="minMax"/>
        </c:scaling>
        <c:delete val="1"/>
        <c:axPos val="b"/>
        <c:numFmt formatCode="ge" sourceLinked="1"/>
        <c:majorTickMark val="none"/>
        <c:minorTickMark val="none"/>
        <c:tickLblPos val="none"/>
        <c:crossAx val="108778240"/>
        <c:crosses val="autoZero"/>
        <c:auto val="1"/>
        <c:lblOffset val="100"/>
        <c:baseTimeUnit val="years"/>
      </c:dateAx>
      <c:valAx>
        <c:axId val="10877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87.75</c:v>
                </c:pt>
                <c:pt idx="1">
                  <c:v>85.92</c:v>
                </c:pt>
                <c:pt idx="2">
                  <c:v>86.05</c:v>
                </c:pt>
                <c:pt idx="3">
                  <c:v>86.08</c:v>
                </c:pt>
                <c:pt idx="4">
                  <c:v>86.05</c:v>
                </c:pt>
              </c:numCache>
            </c:numRef>
          </c:val>
        </c:ser>
        <c:dLbls>
          <c:showLegendKey val="0"/>
          <c:showVal val="0"/>
          <c:showCatName val="0"/>
          <c:showSerName val="0"/>
          <c:showPercent val="0"/>
          <c:showBubbleSize val="0"/>
        </c:dLbls>
        <c:gapWidth val="150"/>
        <c:axId val="108869888"/>
        <c:axId val="10887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08869888"/>
        <c:axId val="108876160"/>
      </c:lineChart>
      <c:dateAx>
        <c:axId val="108869888"/>
        <c:scaling>
          <c:orientation val="minMax"/>
        </c:scaling>
        <c:delete val="1"/>
        <c:axPos val="b"/>
        <c:numFmt formatCode="ge" sourceLinked="1"/>
        <c:majorTickMark val="none"/>
        <c:minorTickMark val="none"/>
        <c:tickLblPos val="none"/>
        <c:crossAx val="108876160"/>
        <c:crosses val="autoZero"/>
        <c:auto val="1"/>
        <c:lblOffset val="100"/>
        <c:baseTimeUnit val="years"/>
      </c:dateAx>
      <c:valAx>
        <c:axId val="10887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6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109.61</c:v>
                </c:pt>
                <c:pt idx="1">
                  <c:v>105.79</c:v>
                </c:pt>
                <c:pt idx="2">
                  <c:v>106.51</c:v>
                </c:pt>
                <c:pt idx="3">
                  <c:v>107.94</c:v>
                </c:pt>
                <c:pt idx="4">
                  <c:v>111.39</c:v>
                </c:pt>
              </c:numCache>
            </c:numRef>
          </c:val>
        </c:ser>
        <c:dLbls>
          <c:showLegendKey val="0"/>
          <c:showVal val="0"/>
          <c:showCatName val="0"/>
          <c:showSerName val="0"/>
          <c:showPercent val="0"/>
          <c:showBubbleSize val="0"/>
        </c:dLbls>
        <c:gapWidth val="150"/>
        <c:axId val="106334080"/>
        <c:axId val="1063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06334080"/>
        <c:axId val="106340352"/>
      </c:lineChart>
      <c:dateAx>
        <c:axId val="106334080"/>
        <c:scaling>
          <c:orientation val="minMax"/>
        </c:scaling>
        <c:delete val="1"/>
        <c:axPos val="b"/>
        <c:numFmt formatCode="ge" sourceLinked="1"/>
        <c:majorTickMark val="none"/>
        <c:minorTickMark val="none"/>
        <c:tickLblPos val="none"/>
        <c:crossAx val="106340352"/>
        <c:crosses val="autoZero"/>
        <c:auto val="1"/>
        <c:lblOffset val="100"/>
        <c:baseTimeUnit val="years"/>
      </c:dateAx>
      <c:valAx>
        <c:axId val="106340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3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39.69</c:v>
                </c:pt>
                <c:pt idx="1">
                  <c:v>41.06</c:v>
                </c:pt>
                <c:pt idx="2">
                  <c:v>42.02</c:v>
                </c:pt>
                <c:pt idx="3">
                  <c:v>52.25</c:v>
                </c:pt>
                <c:pt idx="4">
                  <c:v>51.63</c:v>
                </c:pt>
              </c:numCache>
            </c:numRef>
          </c:val>
        </c:ser>
        <c:dLbls>
          <c:showLegendKey val="0"/>
          <c:showVal val="0"/>
          <c:showCatName val="0"/>
          <c:showSerName val="0"/>
          <c:showPercent val="0"/>
          <c:showBubbleSize val="0"/>
        </c:dLbls>
        <c:gapWidth val="150"/>
        <c:axId val="106350080"/>
        <c:axId val="10635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06350080"/>
        <c:axId val="106352000"/>
      </c:lineChart>
      <c:dateAx>
        <c:axId val="106350080"/>
        <c:scaling>
          <c:orientation val="minMax"/>
        </c:scaling>
        <c:delete val="1"/>
        <c:axPos val="b"/>
        <c:numFmt formatCode="ge" sourceLinked="1"/>
        <c:majorTickMark val="none"/>
        <c:minorTickMark val="none"/>
        <c:tickLblPos val="none"/>
        <c:crossAx val="106352000"/>
        <c:crosses val="autoZero"/>
        <c:auto val="1"/>
        <c:lblOffset val="100"/>
        <c:baseTimeUnit val="years"/>
      </c:dateAx>
      <c:valAx>
        <c:axId val="1063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18.329999999999998</c:v>
                </c:pt>
                <c:pt idx="1">
                  <c:v>20.8</c:v>
                </c:pt>
                <c:pt idx="2">
                  <c:v>24.26</c:v>
                </c:pt>
                <c:pt idx="3">
                  <c:v>27.35</c:v>
                </c:pt>
                <c:pt idx="4">
                  <c:v>29.49</c:v>
                </c:pt>
              </c:numCache>
            </c:numRef>
          </c:val>
        </c:ser>
        <c:dLbls>
          <c:showLegendKey val="0"/>
          <c:showVal val="0"/>
          <c:showCatName val="0"/>
          <c:showSerName val="0"/>
          <c:showPercent val="0"/>
          <c:showBubbleSize val="0"/>
        </c:dLbls>
        <c:gapWidth val="150"/>
        <c:axId val="108799104"/>
        <c:axId val="1088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08799104"/>
        <c:axId val="108801024"/>
      </c:lineChart>
      <c:dateAx>
        <c:axId val="108799104"/>
        <c:scaling>
          <c:orientation val="minMax"/>
        </c:scaling>
        <c:delete val="1"/>
        <c:axPos val="b"/>
        <c:numFmt formatCode="ge" sourceLinked="1"/>
        <c:majorTickMark val="none"/>
        <c:minorTickMark val="none"/>
        <c:tickLblPos val="none"/>
        <c:crossAx val="108801024"/>
        <c:crosses val="autoZero"/>
        <c:auto val="1"/>
        <c:lblOffset val="100"/>
        <c:baseTimeUnit val="years"/>
      </c:dateAx>
      <c:valAx>
        <c:axId val="1088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835584"/>
        <c:axId val="10883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08835584"/>
        <c:axId val="108837504"/>
      </c:lineChart>
      <c:dateAx>
        <c:axId val="108835584"/>
        <c:scaling>
          <c:orientation val="minMax"/>
        </c:scaling>
        <c:delete val="1"/>
        <c:axPos val="b"/>
        <c:numFmt formatCode="ge" sourceLinked="1"/>
        <c:majorTickMark val="none"/>
        <c:minorTickMark val="none"/>
        <c:tickLblPos val="none"/>
        <c:crossAx val="108837504"/>
        <c:crosses val="autoZero"/>
        <c:auto val="1"/>
        <c:lblOffset val="100"/>
        <c:baseTimeUnit val="years"/>
      </c:dateAx>
      <c:valAx>
        <c:axId val="108837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83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399.85</c:v>
                </c:pt>
                <c:pt idx="1">
                  <c:v>685.22</c:v>
                </c:pt>
                <c:pt idx="2">
                  <c:v>605.84</c:v>
                </c:pt>
                <c:pt idx="3">
                  <c:v>254.01</c:v>
                </c:pt>
                <c:pt idx="4">
                  <c:v>227.36</c:v>
                </c:pt>
              </c:numCache>
            </c:numRef>
          </c:val>
        </c:ser>
        <c:dLbls>
          <c:showLegendKey val="0"/>
          <c:showVal val="0"/>
          <c:showCatName val="0"/>
          <c:showSerName val="0"/>
          <c:showPercent val="0"/>
          <c:showBubbleSize val="0"/>
        </c:dLbls>
        <c:gapWidth val="150"/>
        <c:axId val="108560768"/>
        <c:axId val="10856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08560768"/>
        <c:axId val="108562688"/>
      </c:lineChart>
      <c:dateAx>
        <c:axId val="108560768"/>
        <c:scaling>
          <c:orientation val="minMax"/>
        </c:scaling>
        <c:delete val="1"/>
        <c:axPos val="b"/>
        <c:numFmt formatCode="ge" sourceLinked="1"/>
        <c:majorTickMark val="none"/>
        <c:minorTickMark val="none"/>
        <c:tickLblPos val="none"/>
        <c:crossAx val="108562688"/>
        <c:crosses val="autoZero"/>
        <c:auto val="1"/>
        <c:lblOffset val="100"/>
        <c:baseTimeUnit val="years"/>
      </c:dateAx>
      <c:valAx>
        <c:axId val="108562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56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175.75</c:v>
                </c:pt>
                <c:pt idx="1">
                  <c:v>163.61000000000001</c:v>
                </c:pt>
                <c:pt idx="2">
                  <c:v>161.21</c:v>
                </c:pt>
                <c:pt idx="3">
                  <c:v>178.17</c:v>
                </c:pt>
                <c:pt idx="4">
                  <c:v>202.8</c:v>
                </c:pt>
              </c:numCache>
            </c:numRef>
          </c:val>
        </c:ser>
        <c:dLbls>
          <c:showLegendKey val="0"/>
          <c:showVal val="0"/>
          <c:showCatName val="0"/>
          <c:showSerName val="0"/>
          <c:showPercent val="0"/>
          <c:showBubbleSize val="0"/>
        </c:dLbls>
        <c:gapWidth val="150"/>
        <c:axId val="108589056"/>
        <c:axId val="10859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08589056"/>
        <c:axId val="108590976"/>
      </c:lineChart>
      <c:dateAx>
        <c:axId val="108589056"/>
        <c:scaling>
          <c:orientation val="minMax"/>
        </c:scaling>
        <c:delete val="1"/>
        <c:axPos val="b"/>
        <c:numFmt formatCode="ge" sourceLinked="1"/>
        <c:majorTickMark val="none"/>
        <c:minorTickMark val="none"/>
        <c:tickLblPos val="none"/>
        <c:crossAx val="108590976"/>
        <c:crosses val="autoZero"/>
        <c:auto val="1"/>
        <c:lblOffset val="100"/>
        <c:baseTimeUnit val="years"/>
      </c:dateAx>
      <c:valAx>
        <c:axId val="108590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58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108.22</c:v>
                </c:pt>
                <c:pt idx="1">
                  <c:v>103.97</c:v>
                </c:pt>
                <c:pt idx="2">
                  <c:v>104.98</c:v>
                </c:pt>
                <c:pt idx="3">
                  <c:v>106.98</c:v>
                </c:pt>
                <c:pt idx="4">
                  <c:v>110.42</c:v>
                </c:pt>
              </c:numCache>
            </c:numRef>
          </c:val>
        </c:ser>
        <c:dLbls>
          <c:showLegendKey val="0"/>
          <c:showVal val="0"/>
          <c:showCatName val="0"/>
          <c:showSerName val="0"/>
          <c:showPercent val="0"/>
          <c:showBubbleSize val="0"/>
        </c:dLbls>
        <c:gapWidth val="150"/>
        <c:axId val="108625280"/>
        <c:axId val="10862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08625280"/>
        <c:axId val="108627456"/>
      </c:lineChart>
      <c:dateAx>
        <c:axId val="108625280"/>
        <c:scaling>
          <c:orientation val="minMax"/>
        </c:scaling>
        <c:delete val="1"/>
        <c:axPos val="b"/>
        <c:numFmt formatCode="ge" sourceLinked="1"/>
        <c:majorTickMark val="none"/>
        <c:minorTickMark val="none"/>
        <c:tickLblPos val="none"/>
        <c:crossAx val="108627456"/>
        <c:crosses val="autoZero"/>
        <c:auto val="1"/>
        <c:lblOffset val="100"/>
        <c:baseTimeUnit val="years"/>
      </c:dateAx>
      <c:valAx>
        <c:axId val="1086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156.13</c:v>
                </c:pt>
                <c:pt idx="1">
                  <c:v>163.52000000000001</c:v>
                </c:pt>
                <c:pt idx="2">
                  <c:v>162.12</c:v>
                </c:pt>
                <c:pt idx="3">
                  <c:v>158.34</c:v>
                </c:pt>
                <c:pt idx="4">
                  <c:v>153.44999999999999</c:v>
                </c:pt>
              </c:numCache>
            </c:numRef>
          </c:val>
        </c:ser>
        <c:dLbls>
          <c:showLegendKey val="0"/>
          <c:showVal val="0"/>
          <c:showCatName val="0"/>
          <c:showSerName val="0"/>
          <c:showPercent val="0"/>
          <c:showBubbleSize val="0"/>
        </c:dLbls>
        <c:gapWidth val="150"/>
        <c:axId val="108653568"/>
        <c:axId val="1087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08653568"/>
        <c:axId val="108729472"/>
      </c:lineChart>
      <c:dateAx>
        <c:axId val="108653568"/>
        <c:scaling>
          <c:orientation val="minMax"/>
        </c:scaling>
        <c:delete val="1"/>
        <c:axPos val="b"/>
        <c:numFmt formatCode="ge" sourceLinked="1"/>
        <c:majorTickMark val="none"/>
        <c:minorTickMark val="none"/>
        <c:tickLblPos val="none"/>
        <c:crossAx val="108729472"/>
        <c:crosses val="autoZero"/>
        <c:auto val="1"/>
        <c:lblOffset val="100"/>
        <c:baseTimeUnit val="years"/>
      </c:dateAx>
      <c:valAx>
        <c:axId val="1087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津島市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64074</v>
      </c>
      <c r="AJ8" s="75"/>
      <c r="AK8" s="75"/>
      <c r="AL8" s="75"/>
      <c r="AM8" s="75"/>
      <c r="AN8" s="75"/>
      <c r="AO8" s="75"/>
      <c r="AP8" s="76"/>
      <c r="AQ8" s="57">
        <f>データ!R6</f>
        <v>25.09</v>
      </c>
      <c r="AR8" s="57"/>
      <c r="AS8" s="57"/>
      <c r="AT8" s="57"/>
      <c r="AU8" s="57"/>
      <c r="AV8" s="57"/>
      <c r="AW8" s="57"/>
      <c r="AX8" s="57"/>
      <c r="AY8" s="57">
        <f>データ!S6</f>
        <v>2553.77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59.81</v>
      </c>
      <c r="K10" s="57"/>
      <c r="L10" s="57"/>
      <c r="M10" s="57"/>
      <c r="N10" s="57"/>
      <c r="O10" s="57"/>
      <c r="P10" s="57"/>
      <c r="Q10" s="57"/>
      <c r="R10" s="57">
        <f>データ!O6</f>
        <v>100</v>
      </c>
      <c r="S10" s="57"/>
      <c r="T10" s="57"/>
      <c r="U10" s="57"/>
      <c r="V10" s="57"/>
      <c r="W10" s="57"/>
      <c r="X10" s="57"/>
      <c r="Y10" s="57"/>
      <c r="Z10" s="65">
        <f>データ!P6</f>
        <v>2627</v>
      </c>
      <c r="AA10" s="65"/>
      <c r="AB10" s="65"/>
      <c r="AC10" s="65"/>
      <c r="AD10" s="65"/>
      <c r="AE10" s="65"/>
      <c r="AF10" s="65"/>
      <c r="AG10" s="65"/>
      <c r="AH10" s="2"/>
      <c r="AI10" s="65">
        <f>データ!T6</f>
        <v>63901</v>
      </c>
      <c r="AJ10" s="65"/>
      <c r="AK10" s="65"/>
      <c r="AL10" s="65"/>
      <c r="AM10" s="65"/>
      <c r="AN10" s="65"/>
      <c r="AO10" s="65"/>
      <c r="AP10" s="65"/>
      <c r="AQ10" s="57">
        <f>データ!U6</f>
        <v>25.09</v>
      </c>
      <c r="AR10" s="57"/>
      <c r="AS10" s="57"/>
      <c r="AT10" s="57"/>
      <c r="AU10" s="57"/>
      <c r="AV10" s="57"/>
      <c r="AW10" s="57"/>
      <c r="AX10" s="57"/>
      <c r="AY10" s="57">
        <f>データ!V6</f>
        <v>2546.87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232084</v>
      </c>
      <c r="D6" s="31">
        <f t="shared" si="3"/>
        <v>46</v>
      </c>
      <c r="E6" s="31">
        <f t="shared" si="3"/>
        <v>1</v>
      </c>
      <c r="F6" s="31">
        <f t="shared" si="3"/>
        <v>0</v>
      </c>
      <c r="G6" s="31">
        <f t="shared" si="3"/>
        <v>1</v>
      </c>
      <c r="H6" s="31" t="str">
        <f t="shared" si="3"/>
        <v>愛知県　津島市</v>
      </c>
      <c r="I6" s="31" t="str">
        <f t="shared" si="3"/>
        <v>法適用</v>
      </c>
      <c r="J6" s="31" t="str">
        <f t="shared" si="3"/>
        <v>水道事業</v>
      </c>
      <c r="K6" s="31" t="str">
        <f t="shared" si="3"/>
        <v>末端給水事業</v>
      </c>
      <c r="L6" s="31" t="str">
        <f t="shared" si="3"/>
        <v>A4</v>
      </c>
      <c r="M6" s="32" t="str">
        <f t="shared" si="3"/>
        <v>-</v>
      </c>
      <c r="N6" s="32">
        <f t="shared" si="3"/>
        <v>59.81</v>
      </c>
      <c r="O6" s="32">
        <f t="shared" si="3"/>
        <v>100</v>
      </c>
      <c r="P6" s="32">
        <f t="shared" si="3"/>
        <v>2627</v>
      </c>
      <c r="Q6" s="32">
        <f t="shared" si="3"/>
        <v>64074</v>
      </c>
      <c r="R6" s="32">
        <f t="shared" si="3"/>
        <v>25.09</v>
      </c>
      <c r="S6" s="32">
        <f t="shared" si="3"/>
        <v>2553.77</v>
      </c>
      <c r="T6" s="32">
        <f t="shared" si="3"/>
        <v>63901</v>
      </c>
      <c r="U6" s="32">
        <f t="shared" si="3"/>
        <v>25.09</v>
      </c>
      <c r="V6" s="32">
        <f t="shared" si="3"/>
        <v>2546.87</v>
      </c>
      <c r="W6" s="33">
        <f>IF(W7="",NA(),W7)</f>
        <v>109.61</v>
      </c>
      <c r="X6" s="33">
        <f t="shared" ref="X6:AF6" si="4">IF(X7="",NA(),X7)</f>
        <v>105.79</v>
      </c>
      <c r="Y6" s="33">
        <f t="shared" si="4"/>
        <v>106.51</v>
      </c>
      <c r="Z6" s="33">
        <f t="shared" si="4"/>
        <v>107.94</v>
      </c>
      <c r="AA6" s="33">
        <f t="shared" si="4"/>
        <v>111.39</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399.85</v>
      </c>
      <c r="AT6" s="33">
        <f t="shared" ref="AT6:BB6" si="6">IF(AT7="",NA(),AT7)</f>
        <v>685.22</v>
      </c>
      <c r="AU6" s="33">
        <f t="shared" si="6"/>
        <v>605.84</v>
      </c>
      <c r="AV6" s="33">
        <f t="shared" si="6"/>
        <v>254.01</v>
      </c>
      <c r="AW6" s="33">
        <f t="shared" si="6"/>
        <v>227.36</v>
      </c>
      <c r="AX6" s="33">
        <f t="shared" si="6"/>
        <v>695.41</v>
      </c>
      <c r="AY6" s="33">
        <f t="shared" si="6"/>
        <v>701</v>
      </c>
      <c r="AZ6" s="33">
        <f t="shared" si="6"/>
        <v>739.59</v>
      </c>
      <c r="BA6" s="33">
        <f t="shared" si="6"/>
        <v>335.95</v>
      </c>
      <c r="BB6" s="33">
        <f t="shared" si="6"/>
        <v>346.59</v>
      </c>
      <c r="BC6" s="32" t="str">
        <f>IF(BC7="","",IF(BC7="-","【-】","【"&amp;SUBSTITUTE(TEXT(BC7,"#,##0.00"),"-","△")&amp;"】"))</f>
        <v>【262.74】</v>
      </c>
      <c r="BD6" s="33">
        <f>IF(BD7="",NA(),BD7)</f>
        <v>175.75</v>
      </c>
      <c r="BE6" s="33">
        <f t="shared" ref="BE6:BM6" si="7">IF(BE7="",NA(),BE7)</f>
        <v>163.61000000000001</v>
      </c>
      <c r="BF6" s="33">
        <f t="shared" si="7"/>
        <v>161.21</v>
      </c>
      <c r="BG6" s="33">
        <f t="shared" si="7"/>
        <v>178.17</v>
      </c>
      <c r="BH6" s="33">
        <f t="shared" si="7"/>
        <v>202.8</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108.22</v>
      </c>
      <c r="BP6" s="33">
        <f t="shared" ref="BP6:BX6" si="8">IF(BP7="",NA(),BP7)</f>
        <v>103.97</v>
      </c>
      <c r="BQ6" s="33">
        <f t="shared" si="8"/>
        <v>104.98</v>
      </c>
      <c r="BR6" s="33">
        <f t="shared" si="8"/>
        <v>106.98</v>
      </c>
      <c r="BS6" s="33">
        <f t="shared" si="8"/>
        <v>110.42</v>
      </c>
      <c r="BT6" s="33">
        <f t="shared" si="8"/>
        <v>99.61</v>
      </c>
      <c r="BU6" s="33">
        <f t="shared" si="8"/>
        <v>100.27</v>
      </c>
      <c r="BV6" s="33">
        <f t="shared" si="8"/>
        <v>99.46</v>
      </c>
      <c r="BW6" s="33">
        <f t="shared" si="8"/>
        <v>105.21</v>
      </c>
      <c r="BX6" s="33">
        <f t="shared" si="8"/>
        <v>105.71</v>
      </c>
      <c r="BY6" s="32" t="str">
        <f>IF(BY7="","",IF(BY7="-","【-】","【"&amp;SUBSTITUTE(TEXT(BY7,"#,##0.00"),"-","△")&amp;"】"))</f>
        <v>【104.99】</v>
      </c>
      <c r="BZ6" s="33">
        <f>IF(BZ7="",NA(),BZ7)</f>
        <v>156.13</v>
      </c>
      <c r="CA6" s="33">
        <f t="shared" ref="CA6:CI6" si="9">IF(CA7="",NA(),CA7)</f>
        <v>163.52000000000001</v>
      </c>
      <c r="CB6" s="33">
        <f t="shared" si="9"/>
        <v>162.12</v>
      </c>
      <c r="CC6" s="33">
        <f t="shared" si="9"/>
        <v>158.34</v>
      </c>
      <c r="CD6" s="33">
        <f t="shared" si="9"/>
        <v>153.44999999999999</v>
      </c>
      <c r="CE6" s="33">
        <f t="shared" si="9"/>
        <v>169.59</v>
      </c>
      <c r="CF6" s="33">
        <f t="shared" si="9"/>
        <v>169.62</v>
      </c>
      <c r="CG6" s="33">
        <f t="shared" si="9"/>
        <v>171.78</v>
      </c>
      <c r="CH6" s="33">
        <f t="shared" si="9"/>
        <v>162.59</v>
      </c>
      <c r="CI6" s="33">
        <f t="shared" si="9"/>
        <v>162.15</v>
      </c>
      <c r="CJ6" s="32" t="str">
        <f>IF(CJ7="","",IF(CJ7="-","【-】","【"&amp;SUBSTITUTE(TEXT(CJ7,"#,##0.00"),"-","△")&amp;"】"))</f>
        <v>【163.72】</v>
      </c>
      <c r="CK6" s="33">
        <f>IF(CK7="",NA(),CK7)</f>
        <v>69.459999999999994</v>
      </c>
      <c r="CL6" s="33">
        <f t="shared" ref="CL6:CT6" si="10">IF(CL7="",NA(),CL7)</f>
        <v>71.14</v>
      </c>
      <c r="CM6" s="33">
        <f t="shared" si="10"/>
        <v>69.849999999999994</v>
      </c>
      <c r="CN6" s="33">
        <f t="shared" si="10"/>
        <v>67.58</v>
      </c>
      <c r="CO6" s="33">
        <f t="shared" si="10"/>
        <v>66.72</v>
      </c>
      <c r="CP6" s="33">
        <f t="shared" si="10"/>
        <v>60.04</v>
      </c>
      <c r="CQ6" s="33">
        <f t="shared" si="10"/>
        <v>59.88</v>
      </c>
      <c r="CR6" s="33">
        <f t="shared" si="10"/>
        <v>59.68</v>
      </c>
      <c r="CS6" s="33">
        <f t="shared" si="10"/>
        <v>59.17</v>
      </c>
      <c r="CT6" s="33">
        <f t="shared" si="10"/>
        <v>59.34</v>
      </c>
      <c r="CU6" s="32" t="str">
        <f>IF(CU7="","",IF(CU7="-","【-】","【"&amp;SUBSTITUTE(TEXT(CU7,"#,##0.00"),"-","△")&amp;"】"))</f>
        <v>【59.76】</v>
      </c>
      <c r="CV6" s="33">
        <f>IF(CV7="",NA(),CV7)</f>
        <v>87.75</v>
      </c>
      <c r="CW6" s="33">
        <f t="shared" ref="CW6:DE6" si="11">IF(CW7="",NA(),CW7)</f>
        <v>85.92</v>
      </c>
      <c r="CX6" s="33">
        <f t="shared" si="11"/>
        <v>86.05</v>
      </c>
      <c r="CY6" s="33">
        <f t="shared" si="11"/>
        <v>86.08</v>
      </c>
      <c r="CZ6" s="33">
        <f t="shared" si="11"/>
        <v>86.05</v>
      </c>
      <c r="DA6" s="33">
        <f t="shared" si="11"/>
        <v>87.33</v>
      </c>
      <c r="DB6" s="33">
        <f t="shared" si="11"/>
        <v>87.65</v>
      </c>
      <c r="DC6" s="33">
        <f t="shared" si="11"/>
        <v>87.63</v>
      </c>
      <c r="DD6" s="33">
        <f t="shared" si="11"/>
        <v>87.6</v>
      </c>
      <c r="DE6" s="33">
        <f t="shared" si="11"/>
        <v>87.74</v>
      </c>
      <c r="DF6" s="32" t="str">
        <f>IF(DF7="","",IF(DF7="-","【-】","【"&amp;SUBSTITUTE(TEXT(DF7,"#,##0.00"),"-","△")&amp;"】"))</f>
        <v>【89.95】</v>
      </c>
      <c r="DG6" s="33">
        <f>IF(DG7="",NA(),DG7)</f>
        <v>39.69</v>
      </c>
      <c r="DH6" s="33">
        <f t="shared" ref="DH6:DP6" si="12">IF(DH7="",NA(),DH7)</f>
        <v>41.06</v>
      </c>
      <c r="DI6" s="33">
        <f t="shared" si="12"/>
        <v>42.02</v>
      </c>
      <c r="DJ6" s="33">
        <f t="shared" si="12"/>
        <v>52.25</v>
      </c>
      <c r="DK6" s="33">
        <f t="shared" si="12"/>
        <v>51.63</v>
      </c>
      <c r="DL6" s="33">
        <f t="shared" si="12"/>
        <v>37.71</v>
      </c>
      <c r="DM6" s="33">
        <f t="shared" si="12"/>
        <v>38.69</v>
      </c>
      <c r="DN6" s="33">
        <f t="shared" si="12"/>
        <v>39.65</v>
      </c>
      <c r="DO6" s="33">
        <f t="shared" si="12"/>
        <v>45.25</v>
      </c>
      <c r="DP6" s="33">
        <f t="shared" si="12"/>
        <v>46.27</v>
      </c>
      <c r="DQ6" s="32" t="str">
        <f>IF(DQ7="","",IF(DQ7="-","【-】","【"&amp;SUBSTITUTE(TEXT(DQ7,"#,##0.00"),"-","△")&amp;"】"))</f>
        <v>【47.18】</v>
      </c>
      <c r="DR6" s="33">
        <f>IF(DR7="",NA(),DR7)</f>
        <v>18.329999999999998</v>
      </c>
      <c r="DS6" s="33">
        <f t="shared" ref="DS6:EA6" si="13">IF(DS7="",NA(),DS7)</f>
        <v>20.8</v>
      </c>
      <c r="DT6" s="33">
        <f t="shared" si="13"/>
        <v>24.26</v>
      </c>
      <c r="DU6" s="33">
        <f t="shared" si="13"/>
        <v>27.35</v>
      </c>
      <c r="DV6" s="33">
        <f t="shared" si="13"/>
        <v>29.49</v>
      </c>
      <c r="DW6" s="33">
        <f t="shared" si="13"/>
        <v>7.67</v>
      </c>
      <c r="DX6" s="33">
        <f t="shared" si="13"/>
        <v>8.4</v>
      </c>
      <c r="DY6" s="33">
        <f t="shared" si="13"/>
        <v>9.7100000000000009</v>
      </c>
      <c r="DZ6" s="33">
        <f t="shared" si="13"/>
        <v>10.71</v>
      </c>
      <c r="EA6" s="33">
        <f t="shared" si="13"/>
        <v>10.93</v>
      </c>
      <c r="EB6" s="32" t="str">
        <f>IF(EB7="","",IF(EB7="-","【-】","【"&amp;SUBSTITUTE(TEXT(EB7,"#,##0.00"),"-","△")&amp;"】"))</f>
        <v>【13.18】</v>
      </c>
      <c r="EC6" s="33">
        <f>IF(EC7="",NA(),EC7)</f>
        <v>0.2</v>
      </c>
      <c r="ED6" s="33">
        <f t="shared" ref="ED6:EL6" si="14">IF(ED7="",NA(),ED7)</f>
        <v>0.28999999999999998</v>
      </c>
      <c r="EE6" s="33">
        <f t="shared" si="14"/>
        <v>0.37</v>
      </c>
      <c r="EF6" s="33">
        <f t="shared" si="14"/>
        <v>0.86</v>
      </c>
      <c r="EG6" s="33">
        <f t="shared" si="14"/>
        <v>0.69</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232084</v>
      </c>
      <c r="D7" s="35">
        <v>46</v>
      </c>
      <c r="E7" s="35">
        <v>1</v>
      </c>
      <c r="F7" s="35">
        <v>0</v>
      </c>
      <c r="G7" s="35">
        <v>1</v>
      </c>
      <c r="H7" s="35" t="s">
        <v>93</v>
      </c>
      <c r="I7" s="35" t="s">
        <v>94</v>
      </c>
      <c r="J7" s="35" t="s">
        <v>95</v>
      </c>
      <c r="K7" s="35" t="s">
        <v>96</v>
      </c>
      <c r="L7" s="35" t="s">
        <v>97</v>
      </c>
      <c r="M7" s="36" t="s">
        <v>98</v>
      </c>
      <c r="N7" s="36">
        <v>59.81</v>
      </c>
      <c r="O7" s="36">
        <v>100</v>
      </c>
      <c r="P7" s="36">
        <v>2627</v>
      </c>
      <c r="Q7" s="36">
        <v>64074</v>
      </c>
      <c r="R7" s="36">
        <v>25.09</v>
      </c>
      <c r="S7" s="36">
        <v>2553.77</v>
      </c>
      <c r="T7" s="36">
        <v>63901</v>
      </c>
      <c r="U7" s="36">
        <v>25.09</v>
      </c>
      <c r="V7" s="36">
        <v>2546.87</v>
      </c>
      <c r="W7" s="36">
        <v>109.61</v>
      </c>
      <c r="X7" s="36">
        <v>105.79</v>
      </c>
      <c r="Y7" s="36">
        <v>106.51</v>
      </c>
      <c r="Z7" s="36">
        <v>107.94</v>
      </c>
      <c r="AA7" s="36">
        <v>111.39</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399.85</v>
      </c>
      <c r="AT7" s="36">
        <v>685.22</v>
      </c>
      <c r="AU7" s="36">
        <v>605.84</v>
      </c>
      <c r="AV7" s="36">
        <v>254.01</v>
      </c>
      <c r="AW7" s="36">
        <v>227.36</v>
      </c>
      <c r="AX7" s="36">
        <v>695.41</v>
      </c>
      <c r="AY7" s="36">
        <v>701</v>
      </c>
      <c r="AZ7" s="36">
        <v>739.59</v>
      </c>
      <c r="BA7" s="36">
        <v>335.95</v>
      </c>
      <c r="BB7" s="36">
        <v>346.59</v>
      </c>
      <c r="BC7" s="36">
        <v>262.74</v>
      </c>
      <c r="BD7" s="36">
        <v>175.75</v>
      </c>
      <c r="BE7" s="36">
        <v>163.61000000000001</v>
      </c>
      <c r="BF7" s="36">
        <v>161.21</v>
      </c>
      <c r="BG7" s="36">
        <v>178.17</v>
      </c>
      <c r="BH7" s="36">
        <v>202.8</v>
      </c>
      <c r="BI7" s="36">
        <v>343.45</v>
      </c>
      <c r="BJ7" s="36">
        <v>330.99</v>
      </c>
      <c r="BK7" s="36">
        <v>324.08999999999997</v>
      </c>
      <c r="BL7" s="36">
        <v>319.82</v>
      </c>
      <c r="BM7" s="36">
        <v>312.02999999999997</v>
      </c>
      <c r="BN7" s="36">
        <v>276.38</v>
      </c>
      <c r="BO7" s="36">
        <v>108.22</v>
      </c>
      <c r="BP7" s="36">
        <v>103.97</v>
      </c>
      <c r="BQ7" s="36">
        <v>104.98</v>
      </c>
      <c r="BR7" s="36">
        <v>106.98</v>
      </c>
      <c r="BS7" s="36">
        <v>110.42</v>
      </c>
      <c r="BT7" s="36">
        <v>99.61</v>
      </c>
      <c r="BU7" s="36">
        <v>100.27</v>
      </c>
      <c r="BV7" s="36">
        <v>99.46</v>
      </c>
      <c r="BW7" s="36">
        <v>105.21</v>
      </c>
      <c r="BX7" s="36">
        <v>105.71</v>
      </c>
      <c r="BY7" s="36">
        <v>104.99</v>
      </c>
      <c r="BZ7" s="36">
        <v>156.13</v>
      </c>
      <c r="CA7" s="36">
        <v>163.52000000000001</v>
      </c>
      <c r="CB7" s="36">
        <v>162.12</v>
      </c>
      <c r="CC7" s="36">
        <v>158.34</v>
      </c>
      <c r="CD7" s="36">
        <v>153.44999999999999</v>
      </c>
      <c r="CE7" s="36">
        <v>169.59</v>
      </c>
      <c r="CF7" s="36">
        <v>169.62</v>
      </c>
      <c r="CG7" s="36">
        <v>171.78</v>
      </c>
      <c r="CH7" s="36">
        <v>162.59</v>
      </c>
      <c r="CI7" s="36">
        <v>162.15</v>
      </c>
      <c r="CJ7" s="36">
        <v>163.72</v>
      </c>
      <c r="CK7" s="36">
        <v>69.459999999999994</v>
      </c>
      <c r="CL7" s="36">
        <v>71.14</v>
      </c>
      <c r="CM7" s="36">
        <v>69.849999999999994</v>
      </c>
      <c r="CN7" s="36">
        <v>67.58</v>
      </c>
      <c r="CO7" s="36">
        <v>66.72</v>
      </c>
      <c r="CP7" s="36">
        <v>60.04</v>
      </c>
      <c r="CQ7" s="36">
        <v>59.88</v>
      </c>
      <c r="CR7" s="36">
        <v>59.68</v>
      </c>
      <c r="CS7" s="36">
        <v>59.17</v>
      </c>
      <c r="CT7" s="36">
        <v>59.34</v>
      </c>
      <c r="CU7" s="36">
        <v>59.76</v>
      </c>
      <c r="CV7" s="36">
        <v>87.75</v>
      </c>
      <c r="CW7" s="36">
        <v>85.92</v>
      </c>
      <c r="CX7" s="36">
        <v>86.05</v>
      </c>
      <c r="CY7" s="36">
        <v>86.08</v>
      </c>
      <c r="CZ7" s="36">
        <v>86.05</v>
      </c>
      <c r="DA7" s="36">
        <v>87.33</v>
      </c>
      <c r="DB7" s="36">
        <v>87.65</v>
      </c>
      <c r="DC7" s="36">
        <v>87.63</v>
      </c>
      <c r="DD7" s="36">
        <v>87.6</v>
      </c>
      <c r="DE7" s="36">
        <v>87.74</v>
      </c>
      <c r="DF7" s="36">
        <v>89.95</v>
      </c>
      <c r="DG7" s="36">
        <v>39.69</v>
      </c>
      <c r="DH7" s="36">
        <v>41.06</v>
      </c>
      <c r="DI7" s="36">
        <v>42.02</v>
      </c>
      <c r="DJ7" s="36">
        <v>52.25</v>
      </c>
      <c r="DK7" s="36">
        <v>51.63</v>
      </c>
      <c r="DL7" s="36">
        <v>37.71</v>
      </c>
      <c r="DM7" s="36">
        <v>38.69</v>
      </c>
      <c r="DN7" s="36">
        <v>39.65</v>
      </c>
      <c r="DO7" s="36">
        <v>45.25</v>
      </c>
      <c r="DP7" s="36">
        <v>46.27</v>
      </c>
      <c r="DQ7" s="36">
        <v>47.18</v>
      </c>
      <c r="DR7" s="36">
        <v>18.329999999999998</v>
      </c>
      <c r="DS7" s="36">
        <v>20.8</v>
      </c>
      <c r="DT7" s="36">
        <v>24.26</v>
      </c>
      <c r="DU7" s="36">
        <v>27.35</v>
      </c>
      <c r="DV7" s="36">
        <v>29.49</v>
      </c>
      <c r="DW7" s="36">
        <v>7.67</v>
      </c>
      <c r="DX7" s="36">
        <v>8.4</v>
      </c>
      <c r="DY7" s="36">
        <v>9.7100000000000009</v>
      </c>
      <c r="DZ7" s="36">
        <v>10.71</v>
      </c>
      <c r="EA7" s="36">
        <v>10.93</v>
      </c>
      <c r="EB7" s="36">
        <v>13.18</v>
      </c>
      <c r="EC7" s="36">
        <v>0.2</v>
      </c>
      <c r="ED7" s="36">
        <v>0.28999999999999998</v>
      </c>
      <c r="EE7" s="36">
        <v>0.37</v>
      </c>
      <c r="EF7" s="36">
        <v>0.86</v>
      </c>
      <c r="EG7" s="36">
        <v>0.69</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dcterms:created xsi:type="dcterms:W3CDTF">2017-02-01T08:42:55Z</dcterms:created>
  <dcterms:modified xsi:type="dcterms:W3CDTF">2017-02-21T08:31:55Z</dcterms:modified>
  <cp:category/>
</cp:coreProperties>
</file>