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<sst xmlns="http://schemas.openxmlformats.org/spreadsheetml/2006/main" count="220" uniqueCount="110">
  <si>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</si>
  <si>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</si>
  <si>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</si>
  <si>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</si>
  <si>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</si>
  <si>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</si>
  <si>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</si>
  <si>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</si>
  <si>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</si>
  <si>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</si>
  <si>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</si>
  <si>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</si>
  <si>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</si>
  <si>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</si>
  <si>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</si>
  <si>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</si>
  <si>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</si>
  <si>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</si>
  <si>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</si>
  <si>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</si>
  <si>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</si>
  <si>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</si>
  <si>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</si>
  <si>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</si>
  <si>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</si>
  <si>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</si>
  <si>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</si>
  <si>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</si>
  <si>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</si>
  <si>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</si>
  <si>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</si>
  <si>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</si>
  <si>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</si>
  <si>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</si>
  <si>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</si>
  <si>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</si>
  <si>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</si>
  <si>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</si>
  <si>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</si>
  <si>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</si>
  <si>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</si>
  <si>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</si>
  <si>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</si>
  <si>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</si>
  <si>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</si>
  <si>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</si>
  <si>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</si>
  <si>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</si>
  <si>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</si>
  <si>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</si>
  <si>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</si>
  <si>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</si>
  <si>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</si>
  <si>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</si>
  <si>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</si>
  <si>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</si>
  <si>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</si>
  <si>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</si>
  <si>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</si>
  <si>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</si>
  <si>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</si>
  <si>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</si>
  <si>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</si>
  <si>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</si>
  <si>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</si>
  <si>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</si>
  <si>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</si>
  <si>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</si>
  <si>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</si>
  <si>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</si>
  <si>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</si>
  <si>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</si>
  <si>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</si>
  <si>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</si>
  <si>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</si>
  <si>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</si>
  <si>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</si>
  <si>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</si>
  <si>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</si>
  <si>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</si>
  <si>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</si>
  <si>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</si>
  <si>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</si>
  <si>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</si>
  <si>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</si>
  <si>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</si>
  <si>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</si>
  <si>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</si>
  <si>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</si>
  <si>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</si>
  <si>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</si>
  <si>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</si>
  <si>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</si>
  <si>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</si>
  <si>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</si>
  <si>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</si>
  <si>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津島市</t>
  </si>
  <si>
    <t>法適用</t>
  </si>
  <si>
    <t>下水道事業</t>
  </si>
  <si>
    <t>公共下水道</t>
  </si>
  <si>
    <t>Cb1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</si>
  <si>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</si>
  <si>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</si>
  <si>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</si>
  <si>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</si>
  <si>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</si>
  <si>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</si>
  <si>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現状の経営は健全に運営されているが、全体的に老朽化が進んでいるため、管渠、設備の更新や修繕に多額の費用が必要となっており、経営を圧迫しつつあります。
　今後は、更なる経費削減や不明水対策に努めると共に、効率的で無駄の無い汚水処理を行うことにより、健全な経営の維持に努めます。</t>
    <phoneticPr fontId="4"/>
  </si>
  <si>
    <t>　収納率向上や経費削減に努めており、①経常収支比率、⑤経費回収率は、類似平均より良い結果となり、前年度同様、累積欠損金は生じませんでした。今後も、⑥汚水処理原価を低く抑え、効率的な運用に努めます。
　また、⑧水洗化率は類似平均を１５％ほど下回っており、水洗化率の向上に向け、更なる広報活動等を行っていきます。</t>
    <phoneticPr fontId="4"/>
  </si>
  <si>
    <t>　管渠の老朽化対策として、平成26年度から平成29年度までを事業期間とした、下水道長寿命化事業を実施しており、進捗率は81％となりました。
　しかし、老朽化に対して更新が遅れているため、②管渠老朽化率が高くなっています。
　今後も、管渠の改善率の向上、老朽化率の低下に向け、計画的かつ効率的な老朽化対策を実施することにより、管渠の健全度向上に努めます。</t>
    <rPh sb="75" eb="78">
      <t>ロウキュウカ</t>
    </rPh>
    <rPh sb="79" eb="80">
      <t>タイ</t>
    </rPh>
    <rPh sb="82" eb="84">
      <t>コウシン</t>
    </rPh>
    <rPh sb="85" eb="86">
      <t>オク</t>
    </rPh>
    <rPh sb="94" eb="96">
      <t>カンキョ</t>
    </rPh>
    <rPh sb="96" eb="99">
      <t>ロウキュウカ</t>
    </rPh>
    <rPh sb="99" eb="100">
      <t>リツ</t>
    </rPh>
    <rPh sb="101" eb="102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</si>
</sst>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0.34</c:v>
                </c:pt>
                <c:pt idx="4" formatCode="#,##0.00;&quot;△&quot;#,##0.00;&quot;-&quot;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13056"/>
        <c:axId val="10082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0.09</c:v>
                </c:pt>
                <c:pt idx="2">
                  <c:v>0.19</c:v>
                </c:pt>
                <c:pt idx="3">
                  <c:v>7.0000000000000007E-2</c:v>
                </c:pt>
                <c:pt idx="4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13056"/>
        <c:axId val="100823424"/>
      </c:lineChart>
      <c:dateAx>
        <c:axId val="10081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23424"/>
        <c:crosses val="autoZero"/>
        <c:auto val="1"/>
        <c:lblOffset val="100"/>
        <c:baseTimeUnit val="years"/>
      </c:dateAx>
      <c:valAx>
        <c:axId val="10082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1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72.180000000000007</c:v>
                </c:pt>
                <c:pt idx="1">
                  <c:v>73.569999999999993</c:v>
                </c:pt>
                <c:pt idx="2">
                  <c:v>67.42</c:v>
                </c:pt>
                <c:pt idx="3">
                  <c:v>62.16</c:v>
                </c:pt>
                <c:pt idx="4">
                  <c:v>63.79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9520"/>
        <c:axId val="1053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66.989999999999995</c:v>
                </c:pt>
                <c:pt idx="1">
                  <c:v>68.33</c:v>
                </c:pt>
                <c:pt idx="2">
                  <c:v>65.22</c:v>
                </c:pt>
                <c:pt idx="3">
                  <c:v>62.16</c:v>
                </c:pt>
                <c:pt idx="4">
                  <c:v>59.97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39520"/>
        <c:axId val="105370368"/>
      </c:lineChart>
      <c:dateAx>
        <c:axId val="1053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70368"/>
        <c:crosses val="autoZero"/>
        <c:auto val="1"/>
        <c:lblOffset val="100"/>
        <c:baseTimeUnit val="years"/>
      </c:dateAx>
      <c:valAx>
        <c:axId val="1053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80.150000000000006</c:v>
                </c:pt>
                <c:pt idx="1">
                  <c:v>80.3</c:v>
                </c:pt>
                <c:pt idx="2">
                  <c:v>79.599999999999994</c:v>
                </c:pt>
                <c:pt idx="3">
                  <c:v>80.7</c:v>
                </c:pt>
                <c:pt idx="4">
                  <c:v>80.900000000000006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2896"/>
        <c:axId val="1050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90.49</c:v>
                </c:pt>
                <c:pt idx="1">
                  <c:v>92.52</c:v>
                </c:pt>
                <c:pt idx="2">
                  <c:v>92.94</c:v>
                </c:pt>
                <c:pt idx="3">
                  <c:v>95.73</c:v>
                </c:pt>
                <c:pt idx="4">
                  <c:v>94.8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72896"/>
        <c:axId val="105075072"/>
      </c:lineChart>
      <c:dateAx>
        <c:axId val="1050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75072"/>
        <c:crosses val="autoZero"/>
        <c:auto val="1"/>
        <c:lblOffset val="100"/>
        <c:baseTimeUnit val="years"/>
      </c:dateAx>
      <c:valAx>
        <c:axId val="1050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112.85</c:v>
                </c:pt>
                <c:pt idx="1">
                  <c:v>110.31</c:v>
                </c:pt>
                <c:pt idx="2">
                  <c:v>105.76</c:v>
                </c:pt>
                <c:pt idx="3">
                  <c:v>110.37</c:v>
                </c:pt>
                <c:pt idx="4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3632"/>
        <c:axId val="10361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 formatCode="#,##0.00;&quot;△&quot;#,##0.00">
                  <c:v>#N/A</c:v>
                </c:pt>
                <c:pt idx="1">
                  <c:v>87.26</c:v>
                </c:pt>
                <c:pt idx="2">
                  <c:v>85.42</c:v>
                </c:pt>
                <c:pt idx="3">
                  <c:v>93.04</c:v>
                </c:pt>
                <c:pt idx="4">
                  <c:v>95.24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3632"/>
        <c:axId val="103616512"/>
      </c:lineChart>
      <c:dateAx>
        <c:axId val="10085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16512"/>
        <c:crosses val="autoZero"/>
        <c:auto val="1"/>
        <c:lblOffset val="100"/>
        <c:baseTimeUnit val="years"/>
      </c:dateAx>
      <c:valAx>
        <c:axId val="10361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5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33.99</c:v>
                </c:pt>
                <c:pt idx="1">
                  <c:v>34.950000000000003</c:v>
                </c:pt>
                <c:pt idx="2">
                  <c:v>34.619999999999997</c:v>
                </c:pt>
                <c:pt idx="3">
                  <c:v>59.26</c:v>
                </c:pt>
                <c:pt idx="4">
                  <c:v>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8528"/>
        <c:axId val="1036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 formatCode="#,##0.00;&quot;△&quot;#,##0.00">
                  <c:v>#N/A</c:v>
                </c:pt>
                <c:pt idx="1">
                  <c:v>11.59</c:v>
                </c:pt>
                <c:pt idx="2">
                  <c:v>12.06</c:v>
                </c:pt>
                <c:pt idx="3">
                  <c:v>33.53</c:v>
                </c:pt>
                <c:pt idx="4">
                  <c:v>34.39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8528"/>
        <c:axId val="103640448"/>
      </c:lineChart>
      <c:dateAx>
        <c:axId val="1036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40448"/>
        <c:crosses val="autoZero"/>
        <c:auto val="1"/>
        <c:lblOffset val="100"/>
        <c:baseTimeUnit val="years"/>
      </c:dateAx>
      <c:valAx>
        <c:axId val="1036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11.52</c:v>
                </c:pt>
                <c:pt idx="1">
                  <c:v>13.31</c:v>
                </c:pt>
                <c:pt idx="2">
                  <c:v>16.309999999999999</c:v>
                </c:pt>
                <c:pt idx="3">
                  <c:v>19.52</c:v>
                </c:pt>
                <c:pt idx="4">
                  <c:v>23.28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48736"/>
        <c:axId val="10375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 formatCode="#,##0.00;&quot;△&quot;#,##0.00">
                  <c:v>#N/A</c:v>
                </c:pt>
                <c:pt idx="1">
                  <c:v>1.86</c:v>
                </c:pt>
                <c:pt idx="2">
                  <c:v>2.27</c:v>
                </c:pt>
                <c:pt idx="3">
                  <c:v>1.86</c:v>
                </c:pt>
                <c:pt idx="4">
                  <c:v>2.2200000000000002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8736"/>
        <c:axId val="103750656"/>
      </c:lineChart>
      <c:dateAx>
        <c:axId val="10374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0656"/>
        <c:crosses val="autoZero"/>
        <c:auto val="1"/>
        <c:lblOffset val="100"/>
        <c:baseTimeUnit val="years"/>
      </c:dateAx>
      <c:valAx>
        <c:axId val="10375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4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93.92</c:v>
                </c:pt>
                <c:pt idx="1">
                  <c:v>84.41</c:v>
                </c:pt>
                <c:pt idx="2">
                  <c:v>80.5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95712"/>
        <c:axId val="10380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#N/A</c:v>
                </c:pt>
                <c:pt idx="1">
                  <c:v>39.950000000000003</c:v>
                </c:pt>
                <c:pt idx="2">
                  <c:v>38.659999999999997</c:v>
                </c:pt>
                <c:pt idx="3">
                  <c:v>22.37</c:v>
                </c:pt>
                <c:pt idx="4">
                  <c:v>54.27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5712"/>
        <c:axId val="103801984"/>
      </c:lineChart>
      <c:dateAx>
        <c:axId val="1037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01984"/>
        <c:crosses val="autoZero"/>
        <c:auto val="1"/>
        <c:lblOffset val="100"/>
        <c:baseTimeUnit val="years"/>
      </c:dateAx>
      <c:valAx>
        <c:axId val="10380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9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298.31</c:v>
                </c:pt>
                <c:pt idx="1">
                  <c:v>763.75</c:v>
                </c:pt>
                <c:pt idx="2">
                  <c:v>257.8</c:v>
                </c:pt>
                <c:pt idx="3">
                  <c:v>88.79</c:v>
                </c:pt>
                <c:pt idx="4">
                  <c:v>82.9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34752"/>
        <c:axId val="10383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 formatCode="#,##0.00;&quot;△&quot;#,##0.00">
                  <c:v>#N/A</c:v>
                </c:pt>
                <c:pt idx="1">
                  <c:v>490.99</c:v>
                </c:pt>
                <c:pt idx="2">
                  <c:v>367.07</c:v>
                </c:pt>
                <c:pt idx="3">
                  <c:v>118.27</c:v>
                </c:pt>
                <c:pt idx="4">
                  <c:v>163.80000000000001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34752"/>
        <c:axId val="103836672"/>
      </c:lineChart>
      <c:dateAx>
        <c:axId val="10383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36672"/>
        <c:crosses val="autoZero"/>
        <c:auto val="1"/>
        <c:lblOffset val="100"/>
        <c:baseTimeUnit val="years"/>
      </c:dateAx>
      <c:valAx>
        <c:axId val="10383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3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326.93</c:v>
                </c:pt>
                <c:pt idx="1">
                  <c:v>301.66000000000003</c:v>
                </c:pt>
                <c:pt idx="2">
                  <c:v>324.73</c:v>
                </c:pt>
                <c:pt idx="3">
                  <c:v>238.8</c:v>
                </c:pt>
                <c:pt idx="4">
                  <c:v>184.38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6752"/>
        <c:axId val="1038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1211.97</c:v>
                </c:pt>
                <c:pt idx="1">
                  <c:v>987.09</c:v>
                </c:pt>
                <c:pt idx="2">
                  <c:v>904.16</c:v>
                </c:pt>
                <c:pt idx="3">
                  <c:v>641.22</c:v>
                </c:pt>
                <c:pt idx="4">
                  <c:v>681.23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6752"/>
        <c:axId val="103868672"/>
      </c:lineChart>
      <c:dateAx>
        <c:axId val="1038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68672"/>
        <c:crosses val="autoZero"/>
        <c:auto val="1"/>
        <c:lblOffset val="100"/>
        <c:baseTimeUnit val="years"/>
      </c:dateAx>
      <c:valAx>
        <c:axId val="1038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6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118.45</c:v>
                </c:pt>
                <c:pt idx="1">
                  <c:v>117.8</c:v>
                </c:pt>
                <c:pt idx="2">
                  <c:v>115.15</c:v>
                </c:pt>
                <c:pt idx="3">
                  <c:v>140.07</c:v>
                </c:pt>
                <c:pt idx="4">
                  <c:v>144.66999999999999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76960"/>
        <c:axId val="10397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64.91</c:v>
                </c:pt>
                <c:pt idx="1">
                  <c:v>66.14</c:v>
                </c:pt>
                <c:pt idx="2">
                  <c:v>69.72</c:v>
                </c:pt>
                <c:pt idx="3">
                  <c:v>71.48</c:v>
                </c:pt>
                <c:pt idx="4">
                  <c:v>76.84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76960"/>
        <c:axId val="103978880"/>
      </c:lineChart>
      <c:dateAx>
        <c:axId val="10397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78880"/>
        <c:crosses val="autoZero"/>
        <c:auto val="1"/>
        <c:lblOffset val="100"/>
        <c:baseTimeUnit val="years"/>
      </c:dateAx>
      <c:valAx>
        <c:axId val="10397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7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105.68</c:v>
                </c:pt>
                <c:pt idx="2">
                  <c:v>106.98</c:v>
                </c:pt>
                <c:pt idx="3">
                  <c:v>98.18</c:v>
                </c:pt>
                <c:pt idx="4">
                  <c:v>100.38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27616"/>
        <c:axId val="1053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149.44</c:v>
                </c:pt>
                <c:pt idx="1">
                  <c:v>153.74</c:v>
                </c:pt>
                <c:pt idx="2">
                  <c:v>150.53</c:v>
                </c:pt>
                <c:pt idx="3">
                  <c:v>170.07</c:v>
                </c:pt>
                <c:pt idx="4">
                  <c:v>160.72999999999999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27616"/>
        <c:axId val="105329792"/>
      </c:lineChart>
      <c:dateAx>
        <c:axId val="1053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29792"/>
        <c:crosses val="autoZero"/>
        <c:auto val="1"/>
        <c:lblOffset val="100"/>
        <c:baseTimeUnit val="years"/>
      </c:dateAx>
      <c:valAx>
        <c:axId val="1053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津島市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64074</v>
      </c>
      <c r="AM8" s="64"/>
      <c r="AN8" s="64"/>
      <c r="AO8" s="64"/>
      <c r="AP8" s="64"/>
      <c r="AQ8" s="64"/>
      <c r="AR8" s="64"/>
      <c r="AS8" s="64"/>
      <c r="AT8" s="63">
        <f>データ!S6</f>
        <v>25.09</v>
      </c>
      <c r="AU8" s="63"/>
      <c r="AV8" s="63"/>
      <c r="AW8" s="63"/>
      <c r="AX8" s="63"/>
      <c r="AY8" s="63"/>
      <c r="AZ8" s="63"/>
      <c r="BA8" s="63"/>
      <c r="BB8" s="63">
        <f>データ!T6</f>
        <v>2553.77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70.790000000000006</v>
      </c>
      <c r="J10" s="63"/>
      <c r="K10" s="63"/>
      <c r="L10" s="63"/>
      <c r="M10" s="63"/>
      <c r="N10" s="63"/>
      <c r="O10" s="63"/>
      <c r="P10" s="63">
        <f>データ!O6</f>
        <v>18.170000000000002</v>
      </c>
      <c r="Q10" s="63"/>
      <c r="R10" s="63"/>
      <c r="S10" s="63"/>
      <c r="T10" s="63"/>
      <c r="U10" s="63"/>
      <c r="V10" s="63"/>
      <c r="W10" s="63">
        <f>データ!P6</f>
        <v>30.03</v>
      </c>
      <c r="X10" s="63"/>
      <c r="Y10" s="63"/>
      <c r="Z10" s="63"/>
      <c r="AA10" s="63"/>
      <c r="AB10" s="63"/>
      <c r="AC10" s="63"/>
      <c r="AD10" s="64">
        <f>データ!Q6</f>
        <v>2777</v>
      </c>
      <c r="AE10" s="64"/>
      <c r="AF10" s="64"/>
      <c r="AG10" s="64"/>
      <c r="AH10" s="64"/>
      <c r="AI10" s="64"/>
      <c r="AJ10" s="64"/>
      <c r="AK10" s="2"/>
      <c r="AL10" s="64">
        <f>データ!U6</f>
        <v>11609</v>
      </c>
      <c r="AM10" s="64"/>
      <c r="AN10" s="64"/>
      <c r="AO10" s="64"/>
      <c r="AP10" s="64"/>
      <c r="AQ10" s="64"/>
      <c r="AR10" s="64"/>
      <c r="AS10" s="64"/>
      <c r="AT10" s="63">
        <f>データ!V6</f>
        <v>1.74</v>
      </c>
      <c r="AU10" s="63"/>
      <c r="AV10" s="63"/>
      <c r="AW10" s="63"/>
      <c r="AX10" s="63"/>
      <c r="AY10" s="63"/>
      <c r="AZ10" s="63"/>
      <c r="BA10" s="63"/>
      <c r="BB10" s="63">
        <f>データ!W6</f>
        <v>6671.84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232084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津島市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>
        <f t="shared" si="3"/>
        <v>70.790000000000006</v>
      </c>
      <c r="O6" s="32">
        <f t="shared" si="3"/>
        <v>18.170000000000002</v>
      </c>
      <c r="P6" s="32">
        <f t="shared" si="3"/>
        <v>30.03</v>
      </c>
      <c r="Q6" s="32">
        <f t="shared" si="3"/>
        <v>2777</v>
      </c>
      <c r="R6" s="32">
        <f t="shared" si="3"/>
        <v>64074</v>
      </c>
      <c r="S6" s="32">
        <f t="shared" si="3"/>
        <v>25.09</v>
      </c>
      <c r="T6" s="32">
        <f t="shared" si="3"/>
        <v>2553.77</v>
      </c>
      <c r="U6" s="32">
        <f t="shared" si="3"/>
        <v>11609</v>
      </c>
      <c r="V6" s="32">
        <f t="shared" si="3"/>
        <v>1.74</v>
      </c>
      <c r="W6" s="32">
        <f t="shared" si="3"/>
        <v>6671.84</v>
      </c>
      <c r="X6" s="33">
        <f>IF(X7="",NA(),X7)</f>
        <v>112.85</v>
      </c>
      <c r="Y6" s="33">
        <f t="shared" ref="Y6:AG6" si="4">IF(Y7="",NA(),Y7)</f>
        <v>110.31</v>
      </c>
      <c r="Z6" s="33">
        <f t="shared" si="4"/>
        <v>105.76</v>
      </c>
      <c r="AA6" s="33">
        <f t="shared" si="4"/>
        <v>110.37</v>
      </c>
      <c r="AB6" s="33">
        <f t="shared" si="4"/>
        <v>112</v>
      </c>
      <c r="AC6" s="32" t="e">
        <f t="shared" si="4"/>
        <v>#N/A</v>
      </c>
      <c r="AD6" s="33">
        <f t="shared" si="4"/>
        <v>87.26</v>
      </c>
      <c r="AE6" s="33">
        <f t="shared" si="4"/>
        <v>85.42</v>
      </c>
      <c r="AF6" s="33">
        <f t="shared" si="4"/>
        <v>93.04</v>
      </c>
      <c r="AG6" s="33">
        <f t="shared" si="4"/>
        <v>95.24</v>
      </c>
      <c r="AH6" s="32" t="str">
        <f>IF(AH7="","",IF(AH7="-","【-】","【"&amp;SUBSTITUTE(TEXT(AH7,"#,##0.00"),"-","△")&amp;"】"))</f>
        <v>【108.23】</v>
      </c>
      <c r="AI6" s="33">
        <f>IF(AI7="",NA(),AI7)</f>
        <v>93.92</v>
      </c>
      <c r="AJ6" s="33">
        <f t="shared" ref="AJ6:AR6" si="5">IF(AJ7="",NA(),AJ7)</f>
        <v>84.41</v>
      </c>
      <c r="AK6" s="33">
        <f t="shared" si="5"/>
        <v>80.5</v>
      </c>
      <c r="AL6" s="32">
        <f t="shared" si="5"/>
        <v>0</v>
      </c>
      <c r="AM6" s="32">
        <f t="shared" si="5"/>
        <v>0</v>
      </c>
      <c r="AN6" s="32" t="e">
        <f t="shared" si="5"/>
        <v>#N/A</v>
      </c>
      <c r="AO6" s="33">
        <f t="shared" si="5"/>
        <v>39.950000000000003</v>
      </c>
      <c r="AP6" s="33">
        <f t="shared" si="5"/>
        <v>38.659999999999997</v>
      </c>
      <c r="AQ6" s="33">
        <f t="shared" si="5"/>
        <v>22.37</v>
      </c>
      <c r="AR6" s="33">
        <f t="shared" si="5"/>
        <v>54.27</v>
      </c>
      <c r="AS6" s="32" t="str">
        <f>IF(AS7="","",IF(AS7="-","【-】","【"&amp;SUBSTITUTE(TEXT(AS7,"#,##0.00"),"-","△")&amp;"】"))</f>
        <v>【4.45】</v>
      </c>
      <c r="AT6" s="33">
        <f>IF(AT7="",NA(),AT7)</f>
        <v>298.31</v>
      </c>
      <c r="AU6" s="33">
        <f t="shared" ref="AU6:BC6" si="6">IF(AU7="",NA(),AU7)</f>
        <v>763.75</v>
      </c>
      <c r="AV6" s="33">
        <f t="shared" si="6"/>
        <v>257.8</v>
      </c>
      <c r="AW6" s="33">
        <f t="shared" si="6"/>
        <v>88.79</v>
      </c>
      <c r="AX6" s="33">
        <f t="shared" si="6"/>
        <v>82.9</v>
      </c>
      <c r="AY6" s="32" t="e">
        <f t="shared" si="6"/>
        <v>#N/A</v>
      </c>
      <c r="AZ6" s="33">
        <f t="shared" si="6"/>
        <v>490.99</v>
      </c>
      <c r="BA6" s="33">
        <f t="shared" si="6"/>
        <v>367.07</v>
      </c>
      <c r="BB6" s="33">
        <f t="shared" si="6"/>
        <v>118.27</v>
      </c>
      <c r="BC6" s="33">
        <f t="shared" si="6"/>
        <v>163.80000000000001</v>
      </c>
      <c r="BD6" s="32" t="str">
        <f>IF(BD7="","",IF(BD7="-","【-】","【"&amp;SUBSTITUTE(TEXT(BD7,"#,##0.00"),"-","△")&amp;"】"))</f>
        <v>【57.41】</v>
      </c>
      <c r="BE6" s="33">
        <f>IF(BE7="",NA(),BE7)</f>
        <v>326.93</v>
      </c>
      <c r="BF6" s="33">
        <f t="shared" ref="BF6:BN6" si="7">IF(BF7="",NA(),BF7)</f>
        <v>301.66000000000003</v>
      </c>
      <c r="BG6" s="33">
        <f t="shared" si="7"/>
        <v>324.73</v>
      </c>
      <c r="BH6" s="33">
        <f t="shared" si="7"/>
        <v>238.8</v>
      </c>
      <c r="BI6" s="33">
        <f t="shared" si="7"/>
        <v>184.38</v>
      </c>
      <c r="BJ6" s="33">
        <f t="shared" si="7"/>
        <v>1211.97</v>
      </c>
      <c r="BK6" s="33">
        <f t="shared" si="7"/>
        <v>987.09</v>
      </c>
      <c r="BL6" s="33">
        <f t="shared" si="7"/>
        <v>904.16</v>
      </c>
      <c r="BM6" s="33">
        <f t="shared" si="7"/>
        <v>641.22</v>
      </c>
      <c r="BN6" s="33">
        <f t="shared" si="7"/>
        <v>681.23</v>
      </c>
      <c r="BO6" s="32" t="str">
        <f>IF(BO7="","",IF(BO7="-","【-】","【"&amp;SUBSTITUTE(TEXT(BO7,"#,##0.00"),"-","△")&amp;"】"))</f>
        <v>【763.62】</v>
      </c>
      <c r="BP6" s="33">
        <f>IF(BP7="",NA(),BP7)</f>
        <v>118.45</v>
      </c>
      <c r="BQ6" s="33">
        <f t="shared" ref="BQ6:BY6" si="8">IF(BQ7="",NA(),BQ7)</f>
        <v>117.8</v>
      </c>
      <c r="BR6" s="33">
        <f t="shared" si="8"/>
        <v>115.15</v>
      </c>
      <c r="BS6" s="33">
        <f t="shared" si="8"/>
        <v>140.07</v>
      </c>
      <c r="BT6" s="33">
        <f t="shared" si="8"/>
        <v>144.66999999999999</v>
      </c>
      <c r="BU6" s="33">
        <f t="shared" si="8"/>
        <v>64.91</v>
      </c>
      <c r="BV6" s="33">
        <f t="shared" si="8"/>
        <v>66.14</v>
      </c>
      <c r="BW6" s="33">
        <f t="shared" si="8"/>
        <v>69.72</v>
      </c>
      <c r="BX6" s="33">
        <f t="shared" si="8"/>
        <v>71.48</v>
      </c>
      <c r="BY6" s="33">
        <f t="shared" si="8"/>
        <v>76.84</v>
      </c>
      <c r="BZ6" s="32" t="str">
        <f>IF(BZ7="","",IF(BZ7="-","【-】","【"&amp;SUBSTITUTE(TEXT(BZ7,"#,##0.00"),"-","△")&amp;"】"))</f>
        <v>【98.53】</v>
      </c>
      <c r="CA6" s="33">
        <f>IF(CA7="",NA(),CA7)</f>
        <v>104.95</v>
      </c>
      <c r="CB6" s="33">
        <f t="shared" ref="CB6:CJ6" si="9">IF(CB7="",NA(),CB7)</f>
        <v>105.68</v>
      </c>
      <c r="CC6" s="33">
        <f t="shared" si="9"/>
        <v>106.98</v>
      </c>
      <c r="CD6" s="33">
        <f t="shared" si="9"/>
        <v>98.18</v>
      </c>
      <c r="CE6" s="33">
        <f t="shared" si="9"/>
        <v>100.38</v>
      </c>
      <c r="CF6" s="33">
        <f t="shared" si="9"/>
        <v>149.44</v>
      </c>
      <c r="CG6" s="33">
        <f t="shared" si="9"/>
        <v>153.74</v>
      </c>
      <c r="CH6" s="33">
        <f t="shared" si="9"/>
        <v>150.53</v>
      </c>
      <c r="CI6" s="33">
        <f t="shared" si="9"/>
        <v>170.07</v>
      </c>
      <c r="CJ6" s="33">
        <f t="shared" si="9"/>
        <v>160.72999999999999</v>
      </c>
      <c r="CK6" s="32" t="str">
        <f>IF(CK7="","",IF(CK7="-","【-】","【"&amp;SUBSTITUTE(TEXT(CK7,"#,##0.00"),"-","△")&amp;"】"))</f>
        <v>【139.70】</v>
      </c>
      <c r="CL6" s="33">
        <f>IF(CL7="",NA(),CL7)</f>
        <v>72.180000000000007</v>
      </c>
      <c r="CM6" s="33">
        <f t="shared" ref="CM6:CU6" si="10">IF(CM7="",NA(),CM7)</f>
        <v>73.569999999999993</v>
      </c>
      <c r="CN6" s="33">
        <f t="shared" si="10"/>
        <v>67.42</v>
      </c>
      <c r="CO6" s="33">
        <f t="shared" si="10"/>
        <v>62.16</v>
      </c>
      <c r="CP6" s="33">
        <f t="shared" si="10"/>
        <v>63.79</v>
      </c>
      <c r="CQ6" s="33">
        <f t="shared" si="10"/>
        <v>66.989999999999995</v>
      </c>
      <c r="CR6" s="33">
        <f t="shared" si="10"/>
        <v>68.33</v>
      </c>
      <c r="CS6" s="33">
        <f t="shared" si="10"/>
        <v>65.22</v>
      </c>
      <c r="CT6" s="33">
        <f t="shared" si="10"/>
        <v>62.16</v>
      </c>
      <c r="CU6" s="33">
        <f t="shared" si="10"/>
        <v>59.97</v>
      </c>
      <c r="CV6" s="32" t="str">
        <f>IF(CV7="","",IF(CV7="-","【-】","【"&amp;SUBSTITUTE(TEXT(CV7,"#,##0.00"),"-","△")&amp;"】"))</f>
        <v>【60.01】</v>
      </c>
      <c r="CW6" s="33">
        <f>IF(CW7="",NA(),CW7)</f>
        <v>80.150000000000006</v>
      </c>
      <c r="CX6" s="33">
        <f t="shared" ref="CX6:DF6" si="11">IF(CX7="",NA(),CX7)</f>
        <v>80.3</v>
      </c>
      <c r="CY6" s="33">
        <f t="shared" si="11"/>
        <v>79.599999999999994</v>
      </c>
      <c r="CZ6" s="33">
        <f t="shared" si="11"/>
        <v>80.7</v>
      </c>
      <c r="DA6" s="33">
        <f t="shared" si="11"/>
        <v>80.900000000000006</v>
      </c>
      <c r="DB6" s="33">
        <f t="shared" si="11"/>
        <v>90.49</v>
      </c>
      <c r="DC6" s="33">
        <f t="shared" si="11"/>
        <v>92.52</v>
      </c>
      <c r="DD6" s="33">
        <f t="shared" si="11"/>
        <v>92.94</v>
      </c>
      <c r="DE6" s="33">
        <f t="shared" si="11"/>
        <v>95.73</v>
      </c>
      <c r="DF6" s="33">
        <f t="shared" si="11"/>
        <v>94.8</v>
      </c>
      <c r="DG6" s="32" t="str">
        <f>IF(DG7="","",IF(DG7="-","【-】","【"&amp;SUBSTITUTE(TEXT(DG7,"#,##0.00"),"-","△")&amp;"】"))</f>
        <v>【94.73】</v>
      </c>
      <c r="DH6" s="33">
        <f>IF(DH7="",NA(),DH7)</f>
        <v>33.99</v>
      </c>
      <c r="DI6" s="33">
        <f t="shared" ref="DI6:DQ6" si="12">IF(DI7="",NA(),DI7)</f>
        <v>34.950000000000003</v>
      </c>
      <c r="DJ6" s="33">
        <f t="shared" si="12"/>
        <v>34.619999999999997</v>
      </c>
      <c r="DK6" s="33">
        <f t="shared" si="12"/>
        <v>59.26</v>
      </c>
      <c r="DL6" s="33">
        <f t="shared" si="12"/>
        <v>60.09</v>
      </c>
      <c r="DM6" s="32" t="e">
        <f t="shared" si="12"/>
        <v>#N/A</v>
      </c>
      <c r="DN6" s="33">
        <f t="shared" si="12"/>
        <v>11.59</v>
      </c>
      <c r="DO6" s="33">
        <f t="shared" si="12"/>
        <v>12.06</v>
      </c>
      <c r="DP6" s="33">
        <f t="shared" si="12"/>
        <v>33.53</v>
      </c>
      <c r="DQ6" s="33">
        <f t="shared" si="12"/>
        <v>34.39</v>
      </c>
      <c r="DR6" s="32" t="str">
        <f>IF(DR7="","",IF(DR7="-","【-】","【"&amp;SUBSTITUTE(TEXT(DR7,"#,##0.00"),"-","△")&amp;"】"))</f>
        <v>【36.85】</v>
      </c>
      <c r="DS6" s="33">
        <f>IF(DS7="",NA(),DS7)</f>
        <v>11.52</v>
      </c>
      <c r="DT6" s="33">
        <f t="shared" ref="DT6:EB6" si="13">IF(DT7="",NA(),DT7)</f>
        <v>13.31</v>
      </c>
      <c r="DU6" s="33">
        <f t="shared" si="13"/>
        <v>16.309999999999999</v>
      </c>
      <c r="DV6" s="33">
        <f t="shared" si="13"/>
        <v>19.52</v>
      </c>
      <c r="DW6" s="33">
        <f t="shared" si="13"/>
        <v>23.28</v>
      </c>
      <c r="DX6" s="32" t="e">
        <f t="shared" si="13"/>
        <v>#N/A</v>
      </c>
      <c r="DY6" s="33">
        <f t="shared" si="13"/>
        <v>1.86</v>
      </c>
      <c r="DZ6" s="33">
        <f t="shared" si="13"/>
        <v>2.27</v>
      </c>
      <c r="EA6" s="33">
        <f t="shared" si="13"/>
        <v>1.86</v>
      </c>
      <c r="EB6" s="33">
        <f t="shared" si="13"/>
        <v>2.2200000000000002</v>
      </c>
      <c r="EC6" s="32" t="str">
        <f>IF(EC7="","",IF(EC7="-","【-】","【"&amp;SUBSTITUTE(TEXT(EC7,"#,##0.00"),"-","△")&amp;"】"))</f>
        <v>【4.56】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3">
        <f t="shared" si="14"/>
        <v>0.34</v>
      </c>
      <c r="EH6" s="33">
        <f t="shared" si="14"/>
        <v>0.72</v>
      </c>
      <c r="EI6" s="33">
        <f t="shared" si="14"/>
        <v>0.15</v>
      </c>
      <c r="EJ6" s="33">
        <f t="shared" si="14"/>
        <v>0.09</v>
      </c>
      <c r="EK6" s="33">
        <f t="shared" si="14"/>
        <v>0.19</v>
      </c>
      <c r="EL6" s="33">
        <f t="shared" si="14"/>
        <v>7.0000000000000007E-2</v>
      </c>
      <c r="EM6" s="33">
        <f t="shared" si="14"/>
        <v>1.08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232084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70.790000000000006</v>
      </c>
      <c r="O7" s="36">
        <v>18.170000000000002</v>
      </c>
      <c r="P7" s="36">
        <v>30.03</v>
      </c>
      <c r="Q7" s="36">
        <v>2777</v>
      </c>
      <c r="R7" s="36">
        <v>64074</v>
      </c>
      <c r="S7" s="36">
        <v>25.09</v>
      </c>
      <c r="T7" s="36">
        <v>2553.77</v>
      </c>
      <c r="U7" s="36">
        <v>11609</v>
      </c>
      <c r="V7" s="36">
        <v>1.74</v>
      </c>
      <c r="W7" s="36">
        <v>6671.84</v>
      </c>
      <c r="X7" s="36">
        <v>112.85</v>
      </c>
      <c r="Y7" s="36">
        <v>110.31</v>
      </c>
      <c r="Z7" s="36">
        <v>105.76</v>
      </c>
      <c r="AA7" s="36">
        <v>110.37</v>
      </c>
      <c r="AB7" s="36">
        <v>112</v>
      </c>
      <c r="AC7" s="36"/>
      <c r="AD7" s="36">
        <v>87.26</v>
      </c>
      <c r="AE7" s="36">
        <v>85.42</v>
      </c>
      <c r="AF7" s="36">
        <v>93.04</v>
      </c>
      <c r="AG7" s="36">
        <v>95.24</v>
      </c>
      <c r="AH7" s="36">
        <v>108.23</v>
      </c>
      <c r="AI7" s="36">
        <v>93.92</v>
      </c>
      <c r="AJ7" s="36">
        <v>84.41</v>
      </c>
      <c r="AK7" s="36">
        <v>80.5</v>
      </c>
      <c r="AL7" s="36">
        <v>0</v>
      </c>
      <c r="AM7" s="36">
        <v>0</v>
      </c>
      <c r="AN7" s="36"/>
      <c r="AO7" s="36">
        <v>39.950000000000003</v>
      </c>
      <c r="AP7" s="36">
        <v>38.659999999999997</v>
      </c>
      <c r="AQ7" s="36">
        <v>22.37</v>
      </c>
      <c r="AR7" s="36">
        <v>54.27</v>
      </c>
      <c r="AS7" s="36">
        <v>4.45</v>
      </c>
      <c r="AT7" s="36">
        <v>298.31</v>
      </c>
      <c r="AU7" s="36">
        <v>763.75</v>
      </c>
      <c r="AV7" s="36">
        <v>257.8</v>
      </c>
      <c r="AW7" s="36">
        <v>88.79</v>
      </c>
      <c r="AX7" s="36">
        <v>82.9</v>
      </c>
      <c r="AY7" s="36"/>
      <c r="AZ7" s="36">
        <v>490.99</v>
      </c>
      <c r="BA7" s="36">
        <v>367.07</v>
      </c>
      <c r="BB7" s="36">
        <v>118.27</v>
      </c>
      <c r="BC7" s="36">
        <v>163.80000000000001</v>
      </c>
      <c r="BD7" s="36">
        <v>57.41</v>
      </c>
      <c r="BE7" s="36">
        <v>326.93</v>
      </c>
      <c r="BF7" s="36">
        <v>301.66000000000003</v>
      </c>
      <c r="BG7" s="36">
        <v>324.73</v>
      </c>
      <c r="BH7" s="36">
        <v>238.8</v>
      </c>
      <c r="BI7" s="36">
        <v>184.38</v>
      </c>
      <c r="BJ7" s="36">
        <v>1211.97</v>
      </c>
      <c r="BK7" s="36">
        <v>987.09</v>
      </c>
      <c r="BL7" s="36">
        <v>904.16</v>
      </c>
      <c r="BM7" s="36">
        <v>641.22</v>
      </c>
      <c r="BN7" s="36">
        <v>681.23</v>
      </c>
      <c r="BO7" s="36">
        <v>763.62</v>
      </c>
      <c r="BP7" s="36">
        <v>118.45</v>
      </c>
      <c r="BQ7" s="36">
        <v>117.8</v>
      </c>
      <c r="BR7" s="36">
        <v>115.15</v>
      </c>
      <c r="BS7" s="36">
        <v>140.07</v>
      </c>
      <c r="BT7" s="36">
        <v>144.66999999999999</v>
      </c>
      <c r="BU7" s="36">
        <v>64.91</v>
      </c>
      <c r="BV7" s="36">
        <v>66.14</v>
      </c>
      <c r="BW7" s="36">
        <v>69.72</v>
      </c>
      <c r="BX7" s="36">
        <v>71.48</v>
      </c>
      <c r="BY7" s="36">
        <v>76.84</v>
      </c>
      <c r="BZ7" s="36">
        <v>98.53</v>
      </c>
      <c r="CA7" s="36">
        <v>104.95</v>
      </c>
      <c r="CB7" s="36">
        <v>105.68</v>
      </c>
      <c r="CC7" s="36">
        <v>106.98</v>
      </c>
      <c r="CD7" s="36">
        <v>98.18</v>
      </c>
      <c r="CE7" s="36">
        <v>100.38</v>
      </c>
      <c r="CF7" s="36">
        <v>149.44</v>
      </c>
      <c r="CG7" s="36">
        <v>153.74</v>
      </c>
      <c r="CH7" s="36">
        <v>150.53</v>
      </c>
      <c r="CI7" s="36">
        <v>170.07</v>
      </c>
      <c r="CJ7" s="36">
        <v>160.72999999999999</v>
      </c>
      <c r="CK7" s="36">
        <v>139.69999999999999</v>
      </c>
      <c r="CL7" s="36">
        <v>72.180000000000007</v>
      </c>
      <c r="CM7" s="36">
        <v>73.569999999999993</v>
      </c>
      <c r="CN7" s="36">
        <v>67.42</v>
      </c>
      <c r="CO7" s="36">
        <v>62.16</v>
      </c>
      <c r="CP7" s="36">
        <v>63.79</v>
      </c>
      <c r="CQ7" s="36">
        <v>66.989999999999995</v>
      </c>
      <c r="CR7" s="36">
        <v>68.33</v>
      </c>
      <c r="CS7" s="36">
        <v>65.22</v>
      </c>
      <c r="CT7" s="36">
        <v>62.16</v>
      </c>
      <c r="CU7" s="36">
        <v>59.97</v>
      </c>
      <c r="CV7" s="36">
        <v>60.01</v>
      </c>
      <c r="CW7" s="36">
        <v>80.150000000000006</v>
      </c>
      <c r="CX7" s="36">
        <v>80.3</v>
      </c>
      <c r="CY7" s="36">
        <v>79.599999999999994</v>
      </c>
      <c r="CZ7" s="36">
        <v>80.7</v>
      </c>
      <c r="DA7" s="36">
        <v>80.900000000000006</v>
      </c>
      <c r="DB7" s="36">
        <v>90.49</v>
      </c>
      <c r="DC7" s="36">
        <v>92.52</v>
      </c>
      <c r="DD7" s="36">
        <v>92.94</v>
      </c>
      <c r="DE7" s="36">
        <v>95.73</v>
      </c>
      <c r="DF7" s="36">
        <v>94.8</v>
      </c>
      <c r="DG7" s="36">
        <v>94.73</v>
      </c>
      <c r="DH7" s="36">
        <v>33.99</v>
      </c>
      <c r="DI7" s="36">
        <v>34.950000000000003</v>
      </c>
      <c r="DJ7" s="36">
        <v>34.619999999999997</v>
      </c>
      <c r="DK7" s="36">
        <v>59.26</v>
      </c>
      <c r="DL7" s="36">
        <v>60.09</v>
      </c>
      <c r="DM7" s="36"/>
      <c r="DN7" s="36">
        <v>11.59</v>
      </c>
      <c r="DO7" s="36">
        <v>12.06</v>
      </c>
      <c r="DP7" s="36">
        <v>33.53</v>
      </c>
      <c r="DQ7" s="36">
        <v>34.39</v>
      </c>
      <c r="DR7" s="36">
        <v>36.85</v>
      </c>
      <c r="DS7" s="36">
        <v>11.52</v>
      </c>
      <c r="DT7" s="36">
        <v>13.31</v>
      </c>
      <c r="DU7" s="36">
        <v>16.309999999999999</v>
      </c>
      <c r="DV7" s="36">
        <v>19.52</v>
      </c>
      <c r="DW7" s="36">
        <v>23.28</v>
      </c>
      <c r="DX7" s="36"/>
      <c r="DY7" s="36">
        <v>1.86</v>
      </c>
      <c r="DZ7" s="36">
        <v>2.27</v>
      </c>
      <c r="EA7" s="36">
        <v>1.86</v>
      </c>
      <c r="EB7" s="36">
        <v>2.2200000000000002</v>
      </c>
      <c r="EC7" s="36">
        <v>4.5599999999999996</v>
      </c>
      <c r="ED7" s="36">
        <v>0</v>
      </c>
      <c r="EE7" s="36">
        <v>0</v>
      </c>
      <c r="EF7" s="36">
        <v>0</v>
      </c>
      <c r="EG7" s="36">
        <v>0.34</v>
      </c>
      <c r="EH7" s="36">
        <v>0.72</v>
      </c>
      <c r="EI7" s="36">
        <v>0.15</v>
      </c>
      <c r="EJ7" s="36">
        <v>0.09</v>
      </c>
      <c r="EK7" s="36">
        <v>0.19</v>
      </c>
      <c r="EL7" s="36">
        <v>7.0000000000000007E-2</v>
      </c>
      <c r="EM7" s="36">
        <v>1.08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2017-02-23T05:03:48Z</cp:lastPrinted>
  <dcterms:created xsi:type="dcterms:W3CDTF">2017-02-08T02:35:58Z</dcterms:created>
  <dcterms:modified xsi:type="dcterms:W3CDTF">2017-02-23T09:36:53Z</dcterms:modified>
</cp:coreProperties>
</file>