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<sst xmlns="http://schemas.openxmlformats.org/spreadsheetml/2006/main" count="217" uniqueCount="106">
  <si>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</si>
  <si>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</si>
  <si>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</si>
  <si>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</si>
  <si>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</si>
  <si>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</si>
  <si>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</si>
  <si>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</si>
  <si>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</si>
  <si>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</si>
  <si>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</si>
  <si>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</si>
  <si>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</si>
  <si>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</si>
  <si>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</si>
  <si>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</si>
  <si>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</si>
  <si>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</si>
  <si>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</si>
  <si>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</si>
  <si>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</si>
  <si>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</si>
  <si>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</si>
  <si>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</si>
  <si>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</si>
  <si>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</si>
  <si>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</si>
  <si>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</si>
  <si>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</si>
  <si>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</si>
  <si>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</si>
  <si>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</si>
  <si>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</si>
  <si>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</si>
  <si>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</si>
  <si>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</si>
  <si>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</si>
  <si>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</si>
  <si>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</si>
  <si>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</si>
  <si>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</si>
  <si>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</si>
  <si>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</si>
  <si>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</si>
  <si>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</si>
  <si>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</si>
  <si>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</si>
  <si>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</si>
  <si>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</si>
  <si>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</si>
  <si>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</si>
  <si>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</si>
  <si>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</si>
  <si>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</si>
  <si>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</si>
  <si>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</si>
  <si>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</si>
  <si>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</si>
  <si>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</si>
  <si>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</si>
  <si>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</si>
  <si>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</si>
  <si>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</si>
  <si>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</si>
  <si>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</si>
  <si>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</si>
  <si>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</si>
  <si>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</si>
  <si>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</si>
  <si>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</si>
  <si>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</si>
  <si>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</si>
  <si>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</si>
  <si>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</si>
  <si>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</si>
  <si>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</si>
  <si>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</si>
  <si>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</si>
  <si>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</si>
  <si>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</si>
  <si>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</si>
  <si>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</si>
  <si>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</si>
  <si>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</si>
  <si>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</si>
  <si>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</si>
  <si>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</si>
  <si>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</si>
  <si>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</si>
  <si>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</si>
  <si>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</si>
  <si>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</si>
  <si>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刈谷市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</si>
  <si>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</si>
  <si>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</si>
  <si>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</si>
  <si>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</si>
  <si>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</si>
  <si>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</si>
  <si>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</si>
  <si>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</si>
  <si>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</si>
  <si>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</si>
  <si>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過去数年の推移や類似団体との比較をみても、安定して健全な事業運営が行われているといえます。　しかし、給水収益をみると節水機器の普及等により昨年度比で約0.6％減となっています。人口増加が給水収益増加に繋がっていないことをみても、今後も給水収益は減少していくことが予測されます。
　このような状況においても、継続して安定した事業運営を実施できるよう、今後の施設のあり方や必要に応じた料金改定を検討するとともに、計画的な資産の維持管理、事業経費の見直しを実施していきます。</t>
    <phoneticPr fontId="4"/>
  </si>
  <si>
    <t>　①経常収支比率をみると、毎年100％以上を推移し、②累積欠損金比率も0%を維持していることから、健全な経営が行われています。
　③流動比率をみると、平均値を上回っており、類似団体と比べても支払能力は比較的高いといえます。また、④企業債残高対給水収益比率は、平均値よりも低い割合ではあるものの、増加傾向となっています。給水収益は昨年度と比べ減収となっており、今後も減収が続くと予測されます。企業債の返済負担増加を抑えるためにも、計画的な活用が必要であると考えています。
　⑦施設利用率・⑧有収率は、毎年同程度で推移し、平均値よりも高いことから、施設の稼働率と収益性ともに比較的高い比率であり効率的な運用が行われているといえます。</t>
    <rPh sb="159" eb="161">
      <t>キュウスイ</t>
    </rPh>
    <rPh sb="161" eb="163">
      <t>シュウエキ</t>
    </rPh>
    <rPh sb="164" eb="167">
      <t>サクネンド</t>
    </rPh>
    <rPh sb="168" eb="169">
      <t>クラ</t>
    </rPh>
    <rPh sb="170" eb="172">
      <t>ゲンシュウ</t>
    </rPh>
    <rPh sb="179" eb="181">
      <t>コンゴ</t>
    </rPh>
    <rPh sb="182" eb="184">
      <t>ゲンシュウ</t>
    </rPh>
    <rPh sb="185" eb="186">
      <t>ツヅ</t>
    </rPh>
    <rPh sb="188" eb="190">
      <t>ヨソク</t>
    </rPh>
    <rPh sb="195" eb="197">
      <t>キギョウ</t>
    </rPh>
    <rPh sb="197" eb="198">
      <t>サイ</t>
    </rPh>
    <phoneticPr fontId="4"/>
  </si>
  <si>
    <t xml:space="preserve"> ①有形固定資産減価償却率・②管路経年化率・③管路更新率をみますと、いずれにおいても平均値を下回っております。これは、計画的に資産（施設・水道管等）の更新を行っており、類似団体と比較しても老朽化した資産が少ないことを表しています。
　今後も適切な水準を保てるよう、必要に応じた資産の更新を行っていきます。</t>
    <rPh sb="117" eb="119">
      <t>コンゴ</t>
    </rPh>
    <rPh sb="120" eb="122">
      <t>テキセツ</t>
    </rPh>
    <rPh sb="123" eb="125">
      <t>スイジュン</t>
    </rPh>
    <rPh sb="126" eb="127">
      <t>タモ</t>
    </rPh>
    <rPh sb="132" eb="134">
      <t>ヒツヨウ</t>
    </rPh>
    <rPh sb="135" eb="136">
      <t>オウ</t>
    </rPh>
    <rPh sb="138" eb="140">
      <t>シサン</t>
    </rPh>
    <rPh sb="141" eb="143">
      <t>コウシン</t>
    </rPh>
    <rPh sb="144" eb="14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</si>
</sst>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0.67</c:v>
                </c:pt>
                <c:pt idx="1">
                  <c:v>0.89</c:v>
                </c:pt>
                <c:pt idx="2">
                  <c:v>0.82</c:v>
                </c:pt>
                <c:pt idx="3">
                  <c:v>0.61</c:v>
                </c:pt>
                <c:pt idx="4">
                  <c:v>0.61</c:v>
                </c:pt>
              </c:numCache>
            </c:numRef>
          </c:val>
        </c:ser>
        <c:dLbls>
          <c:showLegendKey val="0"/>
          <c:showVal val="0"/>
          <c:showCatName val="0"/>
          <c:showSerName val="0"/>
          <c:showPercent val="0"/>
          <c:showBubbleSize val="0"/>
        </c:dLbls>
        <c:gapWidth val="150"/>
        <c:axId val="101693696"/>
        <c:axId val="1017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101693696"/>
        <c:axId val="101708160"/>
      </c:lineChart>
      <c:dateAx>
        <c:axId val="101693696"/>
        <c:scaling>
          <c:orientation val="minMax"/>
        </c:scaling>
        <c:delete val="1"/>
        <c:axPos val="b"/>
        <c:numFmt formatCode="ge" sourceLinked="1"/>
        <c:majorTickMark val="none"/>
        <c:minorTickMark val="none"/>
        <c:tickLblPos val="none"/>
        <c:crossAx val="101708160"/>
        <c:crosses val="autoZero"/>
        <c:auto val="1"/>
        <c:lblOffset val="100"/>
        <c:baseTimeUnit val="years"/>
      </c:dateAx>
      <c:valAx>
        <c:axId val="1017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76.48</c:v>
                </c:pt>
                <c:pt idx="1">
                  <c:v>77.37</c:v>
                </c:pt>
                <c:pt idx="2">
                  <c:v>77.010000000000005</c:v>
                </c:pt>
                <c:pt idx="3">
                  <c:v>76.260000000000005</c:v>
                </c:pt>
                <c:pt idx="4">
                  <c:v>76.17</c:v>
                </c:pt>
              </c:numCache>
            </c:numRef>
          </c:val>
        </c:ser>
        <c:dLbls>
          <c:showLegendKey val="0"/>
          <c:showVal val="0"/>
          <c:showCatName val="0"/>
          <c:showSerName val="0"/>
          <c:showPercent val="0"/>
          <c:showBubbleSize val="0"/>
        </c:dLbls>
        <c:gapWidth val="150"/>
        <c:axId val="103271040"/>
        <c:axId val="1033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103271040"/>
        <c:axId val="103305984"/>
      </c:lineChart>
      <c:dateAx>
        <c:axId val="103271040"/>
        <c:scaling>
          <c:orientation val="minMax"/>
        </c:scaling>
        <c:delete val="1"/>
        <c:axPos val="b"/>
        <c:numFmt formatCode="ge" sourceLinked="1"/>
        <c:majorTickMark val="none"/>
        <c:minorTickMark val="none"/>
        <c:tickLblPos val="none"/>
        <c:crossAx val="103305984"/>
        <c:crosses val="autoZero"/>
        <c:auto val="1"/>
        <c:lblOffset val="100"/>
        <c:baseTimeUnit val="years"/>
      </c:dateAx>
      <c:valAx>
        <c:axId val="1033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94.7</c:v>
                </c:pt>
                <c:pt idx="1">
                  <c:v>93.95</c:v>
                </c:pt>
                <c:pt idx="2">
                  <c:v>94.57</c:v>
                </c:pt>
                <c:pt idx="3">
                  <c:v>94.56</c:v>
                </c:pt>
                <c:pt idx="4">
                  <c:v>93.98</c:v>
                </c:pt>
              </c:numCache>
            </c:numRef>
          </c:val>
        </c:ser>
        <c:dLbls>
          <c:showLegendKey val="0"/>
          <c:showVal val="0"/>
          <c:showCatName val="0"/>
          <c:showSerName val="0"/>
          <c:showPercent val="0"/>
          <c:showBubbleSize val="0"/>
        </c:dLbls>
        <c:gapWidth val="150"/>
        <c:axId val="103336192"/>
        <c:axId val="10333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103336192"/>
        <c:axId val="103338368"/>
      </c:lineChart>
      <c:dateAx>
        <c:axId val="103336192"/>
        <c:scaling>
          <c:orientation val="minMax"/>
        </c:scaling>
        <c:delete val="1"/>
        <c:axPos val="b"/>
        <c:numFmt formatCode="ge" sourceLinked="1"/>
        <c:majorTickMark val="none"/>
        <c:minorTickMark val="none"/>
        <c:tickLblPos val="none"/>
        <c:crossAx val="103338368"/>
        <c:crosses val="autoZero"/>
        <c:auto val="1"/>
        <c:lblOffset val="100"/>
        <c:baseTimeUnit val="years"/>
      </c:dateAx>
      <c:valAx>
        <c:axId val="1033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102.85</c:v>
                </c:pt>
                <c:pt idx="1">
                  <c:v>107.18</c:v>
                </c:pt>
                <c:pt idx="2">
                  <c:v>103.86</c:v>
                </c:pt>
                <c:pt idx="3">
                  <c:v>111.48</c:v>
                </c:pt>
                <c:pt idx="4">
                  <c:v>108.6</c:v>
                </c:pt>
              </c:numCache>
            </c:numRef>
          </c:val>
        </c:ser>
        <c:dLbls>
          <c:showLegendKey val="0"/>
          <c:showVal val="0"/>
          <c:showCatName val="0"/>
          <c:showSerName val="0"/>
          <c:showPercent val="0"/>
          <c:showBubbleSize val="0"/>
        </c:dLbls>
        <c:gapWidth val="150"/>
        <c:axId val="102909824"/>
        <c:axId val="10292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102909824"/>
        <c:axId val="102924288"/>
      </c:lineChart>
      <c:dateAx>
        <c:axId val="102909824"/>
        <c:scaling>
          <c:orientation val="minMax"/>
        </c:scaling>
        <c:delete val="1"/>
        <c:axPos val="b"/>
        <c:numFmt formatCode="ge" sourceLinked="1"/>
        <c:majorTickMark val="none"/>
        <c:minorTickMark val="none"/>
        <c:tickLblPos val="none"/>
        <c:crossAx val="102924288"/>
        <c:crosses val="autoZero"/>
        <c:auto val="1"/>
        <c:lblOffset val="100"/>
        <c:baseTimeUnit val="years"/>
      </c:dateAx>
      <c:valAx>
        <c:axId val="102924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9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39.619999999999997</c:v>
                </c:pt>
                <c:pt idx="1">
                  <c:v>38.619999999999997</c:v>
                </c:pt>
                <c:pt idx="2">
                  <c:v>39.71</c:v>
                </c:pt>
                <c:pt idx="3">
                  <c:v>42.18</c:v>
                </c:pt>
                <c:pt idx="4">
                  <c:v>42.64</c:v>
                </c:pt>
              </c:numCache>
            </c:numRef>
          </c:val>
        </c:ser>
        <c:dLbls>
          <c:showLegendKey val="0"/>
          <c:showVal val="0"/>
          <c:showCatName val="0"/>
          <c:showSerName val="0"/>
          <c:showPercent val="0"/>
          <c:showBubbleSize val="0"/>
        </c:dLbls>
        <c:gapWidth val="150"/>
        <c:axId val="102950400"/>
        <c:axId val="10295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102950400"/>
        <c:axId val="102952320"/>
      </c:lineChart>
      <c:dateAx>
        <c:axId val="102950400"/>
        <c:scaling>
          <c:orientation val="minMax"/>
        </c:scaling>
        <c:delete val="1"/>
        <c:axPos val="b"/>
        <c:numFmt formatCode="ge" sourceLinked="1"/>
        <c:majorTickMark val="none"/>
        <c:minorTickMark val="none"/>
        <c:tickLblPos val="none"/>
        <c:crossAx val="102952320"/>
        <c:crosses val="autoZero"/>
        <c:auto val="1"/>
        <c:lblOffset val="100"/>
        <c:baseTimeUnit val="years"/>
      </c:dateAx>
      <c:valAx>
        <c:axId val="1029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0.79</c:v>
                </c:pt>
                <c:pt idx="1">
                  <c:v>0.7</c:v>
                </c:pt>
                <c:pt idx="2">
                  <c:v>0.7</c:v>
                </c:pt>
                <c:pt idx="3">
                  <c:v>0.64</c:v>
                </c:pt>
                <c:pt idx="4">
                  <c:v>0.06</c:v>
                </c:pt>
              </c:numCache>
            </c:numRef>
          </c:val>
        </c:ser>
        <c:dLbls>
          <c:showLegendKey val="0"/>
          <c:showVal val="0"/>
          <c:showCatName val="0"/>
          <c:showSerName val="0"/>
          <c:showPercent val="0"/>
          <c:showBubbleSize val="0"/>
        </c:dLbls>
        <c:gapWidth val="150"/>
        <c:axId val="103056512"/>
        <c:axId val="1030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103056512"/>
        <c:axId val="103058432"/>
      </c:lineChart>
      <c:dateAx>
        <c:axId val="103056512"/>
        <c:scaling>
          <c:orientation val="minMax"/>
        </c:scaling>
        <c:delete val="1"/>
        <c:axPos val="b"/>
        <c:numFmt formatCode="ge" sourceLinked="1"/>
        <c:majorTickMark val="none"/>
        <c:minorTickMark val="none"/>
        <c:tickLblPos val="none"/>
        <c:crossAx val="103058432"/>
        <c:crosses val="autoZero"/>
        <c:auto val="1"/>
        <c:lblOffset val="100"/>
        <c:baseTimeUnit val="years"/>
      </c:dateAx>
      <c:valAx>
        <c:axId val="1030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361152"/>
        <c:axId val="1033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103361152"/>
        <c:axId val="103371520"/>
      </c:lineChart>
      <c:dateAx>
        <c:axId val="103361152"/>
        <c:scaling>
          <c:orientation val="minMax"/>
        </c:scaling>
        <c:delete val="1"/>
        <c:axPos val="b"/>
        <c:numFmt formatCode="ge" sourceLinked="1"/>
        <c:majorTickMark val="none"/>
        <c:minorTickMark val="none"/>
        <c:tickLblPos val="none"/>
        <c:crossAx val="103371520"/>
        <c:crosses val="autoZero"/>
        <c:auto val="1"/>
        <c:lblOffset val="100"/>
        <c:baseTimeUnit val="years"/>
      </c:dateAx>
      <c:valAx>
        <c:axId val="103371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3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452.82</c:v>
                </c:pt>
                <c:pt idx="1">
                  <c:v>652.96</c:v>
                </c:pt>
                <c:pt idx="2">
                  <c:v>726.19</c:v>
                </c:pt>
                <c:pt idx="3">
                  <c:v>594.83000000000004</c:v>
                </c:pt>
                <c:pt idx="4">
                  <c:v>484.47</c:v>
                </c:pt>
              </c:numCache>
            </c:numRef>
          </c:val>
        </c:ser>
        <c:dLbls>
          <c:showLegendKey val="0"/>
          <c:showVal val="0"/>
          <c:showCatName val="0"/>
          <c:showSerName val="0"/>
          <c:showPercent val="0"/>
          <c:showBubbleSize val="0"/>
        </c:dLbls>
        <c:gapWidth val="150"/>
        <c:axId val="103402112"/>
        <c:axId val="10341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103402112"/>
        <c:axId val="103412480"/>
      </c:lineChart>
      <c:dateAx>
        <c:axId val="103402112"/>
        <c:scaling>
          <c:orientation val="minMax"/>
        </c:scaling>
        <c:delete val="1"/>
        <c:axPos val="b"/>
        <c:numFmt formatCode="ge" sourceLinked="1"/>
        <c:majorTickMark val="none"/>
        <c:minorTickMark val="none"/>
        <c:tickLblPos val="none"/>
        <c:crossAx val="103412480"/>
        <c:crosses val="autoZero"/>
        <c:auto val="1"/>
        <c:lblOffset val="100"/>
        <c:baseTimeUnit val="years"/>
      </c:dateAx>
      <c:valAx>
        <c:axId val="103412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40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52.49</c:v>
                </c:pt>
                <c:pt idx="1">
                  <c:v>47.97</c:v>
                </c:pt>
                <c:pt idx="2">
                  <c:v>56.44</c:v>
                </c:pt>
                <c:pt idx="3">
                  <c:v>65.55</c:v>
                </c:pt>
                <c:pt idx="4">
                  <c:v>74.400000000000006</c:v>
                </c:pt>
              </c:numCache>
            </c:numRef>
          </c:val>
        </c:ser>
        <c:dLbls>
          <c:showLegendKey val="0"/>
          <c:showVal val="0"/>
          <c:showCatName val="0"/>
          <c:showSerName val="0"/>
          <c:showPercent val="0"/>
          <c:showBubbleSize val="0"/>
        </c:dLbls>
        <c:gapWidth val="150"/>
        <c:axId val="103100416"/>
        <c:axId val="10311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103100416"/>
        <c:axId val="103113088"/>
      </c:lineChart>
      <c:dateAx>
        <c:axId val="103100416"/>
        <c:scaling>
          <c:orientation val="minMax"/>
        </c:scaling>
        <c:delete val="1"/>
        <c:axPos val="b"/>
        <c:numFmt formatCode="ge" sourceLinked="1"/>
        <c:majorTickMark val="none"/>
        <c:minorTickMark val="none"/>
        <c:tickLblPos val="none"/>
        <c:crossAx val="103113088"/>
        <c:crosses val="autoZero"/>
        <c:auto val="1"/>
        <c:lblOffset val="100"/>
        <c:baseTimeUnit val="years"/>
      </c:dateAx>
      <c:valAx>
        <c:axId val="103113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1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98.99</c:v>
                </c:pt>
                <c:pt idx="1">
                  <c:v>103.31</c:v>
                </c:pt>
                <c:pt idx="2">
                  <c:v>99.43</c:v>
                </c:pt>
                <c:pt idx="3">
                  <c:v>107.73</c:v>
                </c:pt>
                <c:pt idx="4">
                  <c:v>104.79</c:v>
                </c:pt>
              </c:numCache>
            </c:numRef>
          </c:val>
        </c:ser>
        <c:dLbls>
          <c:showLegendKey val="0"/>
          <c:showVal val="0"/>
          <c:showCatName val="0"/>
          <c:showSerName val="0"/>
          <c:showPercent val="0"/>
          <c:showBubbleSize val="0"/>
        </c:dLbls>
        <c:gapWidth val="150"/>
        <c:axId val="103221120"/>
        <c:axId val="10322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103221120"/>
        <c:axId val="103227392"/>
      </c:lineChart>
      <c:dateAx>
        <c:axId val="103221120"/>
        <c:scaling>
          <c:orientation val="minMax"/>
        </c:scaling>
        <c:delete val="1"/>
        <c:axPos val="b"/>
        <c:numFmt formatCode="ge" sourceLinked="1"/>
        <c:majorTickMark val="none"/>
        <c:minorTickMark val="none"/>
        <c:tickLblPos val="none"/>
        <c:crossAx val="103227392"/>
        <c:crosses val="autoZero"/>
        <c:auto val="1"/>
        <c:lblOffset val="100"/>
        <c:baseTimeUnit val="years"/>
      </c:dateAx>
      <c:valAx>
        <c:axId val="10322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134.68</c:v>
                </c:pt>
                <c:pt idx="1">
                  <c:v>129.30000000000001</c:v>
                </c:pt>
                <c:pt idx="2">
                  <c:v>134.47</c:v>
                </c:pt>
                <c:pt idx="3">
                  <c:v>124.06</c:v>
                </c:pt>
                <c:pt idx="4">
                  <c:v>127.34</c:v>
                </c:pt>
              </c:numCache>
            </c:numRef>
          </c:val>
        </c:ser>
        <c:dLbls>
          <c:showLegendKey val="0"/>
          <c:showVal val="0"/>
          <c:showCatName val="0"/>
          <c:showSerName val="0"/>
          <c:showPercent val="0"/>
          <c:showBubbleSize val="0"/>
        </c:dLbls>
        <c:gapWidth val="150"/>
        <c:axId val="103257216"/>
        <c:axId val="10325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103257216"/>
        <c:axId val="103259136"/>
      </c:lineChart>
      <c:dateAx>
        <c:axId val="103257216"/>
        <c:scaling>
          <c:orientation val="minMax"/>
        </c:scaling>
        <c:delete val="1"/>
        <c:axPos val="b"/>
        <c:numFmt formatCode="ge" sourceLinked="1"/>
        <c:majorTickMark val="none"/>
        <c:minorTickMark val="none"/>
        <c:tickLblPos val="none"/>
        <c:crossAx val="103259136"/>
        <c:crosses val="autoZero"/>
        <c:auto val="1"/>
        <c:lblOffset val="100"/>
        <c:baseTimeUnit val="years"/>
      </c:dateAx>
      <c:valAx>
        <c:axId val="10325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刈谷市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149262</v>
      </c>
      <c r="AJ8" s="75"/>
      <c r="AK8" s="75"/>
      <c r="AL8" s="75"/>
      <c r="AM8" s="75"/>
      <c r="AN8" s="75"/>
      <c r="AO8" s="75"/>
      <c r="AP8" s="76"/>
      <c r="AQ8" s="57">
        <f>データ!R6</f>
        <v>50.39</v>
      </c>
      <c r="AR8" s="57"/>
      <c r="AS8" s="57"/>
      <c r="AT8" s="57"/>
      <c r="AU8" s="57"/>
      <c r="AV8" s="57"/>
      <c r="AW8" s="57"/>
      <c r="AX8" s="57"/>
      <c r="AY8" s="57">
        <f>データ!S6</f>
        <v>2962.14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88.14</v>
      </c>
      <c r="K10" s="57"/>
      <c r="L10" s="57"/>
      <c r="M10" s="57"/>
      <c r="N10" s="57"/>
      <c r="O10" s="57"/>
      <c r="P10" s="57"/>
      <c r="Q10" s="57"/>
      <c r="R10" s="57">
        <f>データ!O6</f>
        <v>99.85</v>
      </c>
      <c r="S10" s="57"/>
      <c r="T10" s="57"/>
      <c r="U10" s="57"/>
      <c r="V10" s="57"/>
      <c r="W10" s="57"/>
      <c r="X10" s="57"/>
      <c r="Y10" s="57"/>
      <c r="Z10" s="65">
        <f>データ!P6</f>
        <v>1987</v>
      </c>
      <c r="AA10" s="65"/>
      <c r="AB10" s="65"/>
      <c r="AC10" s="65"/>
      <c r="AD10" s="65"/>
      <c r="AE10" s="65"/>
      <c r="AF10" s="65"/>
      <c r="AG10" s="65"/>
      <c r="AH10" s="2"/>
      <c r="AI10" s="65">
        <f>データ!T6</f>
        <v>149025</v>
      </c>
      <c r="AJ10" s="65"/>
      <c r="AK10" s="65"/>
      <c r="AL10" s="65"/>
      <c r="AM10" s="65"/>
      <c r="AN10" s="65"/>
      <c r="AO10" s="65"/>
      <c r="AP10" s="65"/>
      <c r="AQ10" s="57">
        <f>データ!U6</f>
        <v>50.39</v>
      </c>
      <c r="AR10" s="57"/>
      <c r="AS10" s="57"/>
      <c r="AT10" s="57"/>
      <c r="AU10" s="57"/>
      <c r="AV10" s="57"/>
      <c r="AW10" s="57"/>
      <c r="AX10" s="57"/>
      <c r="AY10" s="57">
        <f>データ!V6</f>
        <v>2957.43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232106</v>
      </c>
      <c r="D6" s="31">
        <f t="shared" si="3"/>
        <v>46</v>
      </c>
      <c r="E6" s="31">
        <f t="shared" si="3"/>
        <v>1</v>
      </c>
      <c r="F6" s="31">
        <f t="shared" si="3"/>
        <v>0</v>
      </c>
      <c r="G6" s="31">
        <f t="shared" si="3"/>
        <v>1</v>
      </c>
      <c r="H6" s="31" t="str">
        <f t="shared" si="3"/>
        <v>愛知県　刈谷市</v>
      </c>
      <c r="I6" s="31" t="str">
        <f t="shared" si="3"/>
        <v>法適用</v>
      </c>
      <c r="J6" s="31" t="str">
        <f t="shared" si="3"/>
        <v>水道事業</v>
      </c>
      <c r="K6" s="31" t="str">
        <f t="shared" si="3"/>
        <v>末端給水事業</v>
      </c>
      <c r="L6" s="31" t="str">
        <f t="shared" si="3"/>
        <v>A3</v>
      </c>
      <c r="M6" s="32" t="str">
        <f t="shared" si="3"/>
        <v>-</v>
      </c>
      <c r="N6" s="32">
        <f t="shared" si="3"/>
        <v>88.14</v>
      </c>
      <c r="O6" s="32">
        <f t="shared" si="3"/>
        <v>99.85</v>
      </c>
      <c r="P6" s="32">
        <f t="shared" si="3"/>
        <v>1987</v>
      </c>
      <c r="Q6" s="32">
        <f t="shared" si="3"/>
        <v>149262</v>
      </c>
      <c r="R6" s="32">
        <f t="shared" si="3"/>
        <v>50.39</v>
      </c>
      <c r="S6" s="32">
        <f t="shared" si="3"/>
        <v>2962.14</v>
      </c>
      <c r="T6" s="32">
        <f t="shared" si="3"/>
        <v>149025</v>
      </c>
      <c r="U6" s="32">
        <f t="shared" si="3"/>
        <v>50.39</v>
      </c>
      <c r="V6" s="32">
        <f t="shared" si="3"/>
        <v>2957.43</v>
      </c>
      <c r="W6" s="33">
        <f>IF(W7="",NA(),W7)</f>
        <v>102.85</v>
      </c>
      <c r="X6" s="33">
        <f t="shared" ref="X6:AF6" si="4">IF(X7="",NA(),X7)</f>
        <v>107.18</v>
      </c>
      <c r="Y6" s="33">
        <f t="shared" si="4"/>
        <v>103.86</v>
      </c>
      <c r="Z6" s="33">
        <f t="shared" si="4"/>
        <v>111.48</v>
      </c>
      <c r="AA6" s="33">
        <f t="shared" si="4"/>
        <v>108.6</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452.82</v>
      </c>
      <c r="AT6" s="33">
        <f t="shared" ref="AT6:BB6" si="6">IF(AT7="",NA(),AT7)</f>
        <v>652.96</v>
      </c>
      <c r="AU6" s="33">
        <f t="shared" si="6"/>
        <v>726.19</v>
      </c>
      <c r="AV6" s="33">
        <f t="shared" si="6"/>
        <v>594.83000000000004</v>
      </c>
      <c r="AW6" s="33">
        <f t="shared" si="6"/>
        <v>484.47</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52.49</v>
      </c>
      <c r="BE6" s="33">
        <f t="shared" ref="BE6:BM6" si="7">IF(BE7="",NA(),BE7)</f>
        <v>47.97</v>
      </c>
      <c r="BF6" s="33">
        <f t="shared" si="7"/>
        <v>56.44</v>
      </c>
      <c r="BG6" s="33">
        <f t="shared" si="7"/>
        <v>65.55</v>
      </c>
      <c r="BH6" s="33">
        <f t="shared" si="7"/>
        <v>74.400000000000006</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98.99</v>
      </c>
      <c r="BP6" s="33">
        <f t="shared" ref="BP6:BX6" si="8">IF(BP7="",NA(),BP7)</f>
        <v>103.31</v>
      </c>
      <c r="BQ6" s="33">
        <f t="shared" si="8"/>
        <v>99.43</v>
      </c>
      <c r="BR6" s="33">
        <f t="shared" si="8"/>
        <v>107.73</v>
      </c>
      <c r="BS6" s="33">
        <f t="shared" si="8"/>
        <v>104.79</v>
      </c>
      <c r="BT6" s="33">
        <f t="shared" si="8"/>
        <v>100.16</v>
      </c>
      <c r="BU6" s="33">
        <f t="shared" si="8"/>
        <v>100.16</v>
      </c>
      <c r="BV6" s="33">
        <f t="shared" si="8"/>
        <v>100.07</v>
      </c>
      <c r="BW6" s="33">
        <f t="shared" si="8"/>
        <v>106.22</v>
      </c>
      <c r="BX6" s="33">
        <f t="shared" si="8"/>
        <v>106.69</v>
      </c>
      <c r="BY6" s="32" t="str">
        <f>IF(BY7="","",IF(BY7="-","【-】","【"&amp;SUBSTITUTE(TEXT(BY7,"#,##0.00"),"-","△")&amp;"】"))</f>
        <v>【104.99】</v>
      </c>
      <c r="BZ6" s="33">
        <f>IF(BZ7="",NA(),BZ7)</f>
        <v>134.68</v>
      </c>
      <c r="CA6" s="33">
        <f t="shared" ref="CA6:CI6" si="9">IF(CA7="",NA(),CA7)</f>
        <v>129.30000000000001</v>
      </c>
      <c r="CB6" s="33">
        <f t="shared" si="9"/>
        <v>134.47</v>
      </c>
      <c r="CC6" s="33">
        <f t="shared" si="9"/>
        <v>124.06</v>
      </c>
      <c r="CD6" s="33">
        <f t="shared" si="9"/>
        <v>127.34</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76.48</v>
      </c>
      <c r="CL6" s="33">
        <f t="shared" ref="CL6:CT6" si="10">IF(CL7="",NA(),CL7)</f>
        <v>77.37</v>
      </c>
      <c r="CM6" s="33">
        <f t="shared" si="10"/>
        <v>77.010000000000005</v>
      </c>
      <c r="CN6" s="33">
        <f t="shared" si="10"/>
        <v>76.260000000000005</v>
      </c>
      <c r="CO6" s="33">
        <f t="shared" si="10"/>
        <v>76.17</v>
      </c>
      <c r="CP6" s="33">
        <f t="shared" si="10"/>
        <v>62.81</v>
      </c>
      <c r="CQ6" s="33">
        <f t="shared" si="10"/>
        <v>62.5</v>
      </c>
      <c r="CR6" s="33">
        <f t="shared" si="10"/>
        <v>62.45</v>
      </c>
      <c r="CS6" s="33">
        <f t="shared" si="10"/>
        <v>62.12</v>
      </c>
      <c r="CT6" s="33">
        <f t="shared" si="10"/>
        <v>62.26</v>
      </c>
      <c r="CU6" s="32" t="str">
        <f>IF(CU7="","",IF(CU7="-","【-】","【"&amp;SUBSTITUTE(TEXT(CU7,"#,##0.00"),"-","△")&amp;"】"))</f>
        <v>【59.76】</v>
      </c>
      <c r="CV6" s="33">
        <f>IF(CV7="",NA(),CV7)</f>
        <v>94.7</v>
      </c>
      <c r="CW6" s="33">
        <f t="shared" ref="CW6:DE6" si="11">IF(CW7="",NA(),CW7)</f>
        <v>93.95</v>
      </c>
      <c r="CX6" s="33">
        <f t="shared" si="11"/>
        <v>94.57</v>
      </c>
      <c r="CY6" s="33">
        <f t="shared" si="11"/>
        <v>94.56</v>
      </c>
      <c r="CZ6" s="33">
        <f t="shared" si="11"/>
        <v>93.98</v>
      </c>
      <c r="DA6" s="33">
        <f t="shared" si="11"/>
        <v>89.45</v>
      </c>
      <c r="DB6" s="33">
        <f t="shared" si="11"/>
        <v>89.62</v>
      </c>
      <c r="DC6" s="33">
        <f t="shared" si="11"/>
        <v>89.76</v>
      </c>
      <c r="DD6" s="33">
        <f t="shared" si="11"/>
        <v>89.45</v>
      </c>
      <c r="DE6" s="33">
        <f t="shared" si="11"/>
        <v>89.5</v>
      </c>
      <c r="DF6" s="32" t="str">
        <f>IF(DF7="","",IF(DF7="-","【-】","【"&amp;SUBSTITUTE(TEXT(DF7,"#,##0.00"),"-","△")&amp;"】"))</f>
        <v>【89.95】</v>
      </c>
      <c r="DG6" s="33">
        <f>IF(DG7="",NA(),DG7)</f>
        <v>39.619999999999997</v>
      </c>
      <c r="DH6" s="33">
        <f t="shared" ref="DH6:DP6" si="12">IF(DH7="",NA(),DH7)</f>
        <v>38.619999999999997</v>
      </c>
      <c r="DI6" s="33">
        <f t="shared" si="12"/>
        <v>39.71</v>
      </c>
      <c r="DJ6" s="33">
        <f t="shared" si="12"/>
        <v>42.18</v>
      </c>
      <c r="DK6" s="33">
        <f t="shared" si="12"/>
        <v>42.64</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0.79</v>
      </c>
      <c r="DS6" s="33">
        <f t="shared" ref="DS6:EA6" si="13">IF(DS7="",NA(),DS7)</f>
        <v>0.7</v>
      </c>
      <c r="DT6" s="33">
        <f t="shared" si="13"/>
        <v>0.7</v>
      </c>
      <c r="DU6" s="33">
        <f t="shared" si="13"/>
        <v>0.64</v>
      </c>
      <c r="DV6" s="33">
        <f t="shared" si="13"/>
        <v>0.06</v>
      </c>
      <c r="DW6" s="33">
        <f t="shared" si="13"/>
        <v>9.14</v>
      </c>
      <c r="DX6" s="33">
        <f t="shared" si="13"/>
        <v>10.19</v>
      </c>
      <c r="DY6" s="33">
        <f t="shared" si="13"/>
        <v>10.9</v>
      </c>
      <c r="DZ6" s="33">
        <f t="shared" si="13"/>
        <v>12.03</v>
      </c>
      <c r="EA6" s="33">
        <f t="shared" si="13"/>
        <v>13.14</v>
      </c>
      <c r="EB6" s="32" t="str">
        <f>IF(EB7="","",IF(EB7="-","【-】","【"&amp;SUBSTITUTE(TEXT(EB7,"#,##0.00"),"-","△")&amp;"】"))</f>
        <v>【13.18】</v>
      </c>
      <c r="EC6" s="33">
        <f>IF(EC7="",NA(),EC7)</f>
        <v>0.67</v>
      </c>
      <c r="ED6" s="33">
        <f t="shared" ref="ED6:EL6" si="14">IF(ED7="",NA(),ED7)</f>
        <v>0.89</v>
      </c>
      <c r="EE6" s="33">
        <f t="shared" si="14"/>
        <v>0.82</v>
      </c>
      <c r="EF6" s="33">
        <f t="shared" si="14"/>
        <v>0.61</v>
      </c>
      <c r="EG6" s="33">
        <f t="shared" si="14"/>
        <v>0.61</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232106</v>
      </c>
      <c r="D7" s="35">
        <v>46</v>
      </c>
      <c r="E7" s="35">
        <v>1</v>
      </c>
      <c r="F7" s="35">
        <v>0</v>
      </c>
      <c r="G7" s="35">
        <v>1</v>
      </c>
      <c r="H7" s="35" t="s">
        <v>92</v>
      </c>
      <c r="I7" s="35" t="s">
        <v>93</v>
      </c>
      <c r="J7" s="35" t="s">
        <v>94</v>
      </c>
      <c r="K7" s="35" t="s">
        <v>95</v>
      </c>
      <c r="L7" s="35" t="s">
        <v>96</v>
      </c>
      <c r="M7" s="36" t="s">
        <v>97</v>
      </c>
      <c r="N7" s="36">
        <v>88.14</v>
      </c>
      <c r="O7" s="36">
        <v>99.85</v>
      </c>
      <c r="P7" s="36">
        <v>1987</v>
      </c>
      <c r="Q7" s="36">
        <v>149262</v>
      </c>
      <c r="R7" s="36">
        <v>50.39</v>
      </c>
      <c r="S7" s="36">
        <v>2962.14</v>
      </c>
      <c r="T7" s="36">
        <v>149025</v>
      </c>
      <c r="U7" s="36">
        <v>50.39</v>
      </c>
      <c r="V7" s="36">
        <v>2957.43</v>
      </c>
      <c r="W7" s="36">
        <v>102.85</v>
      </c>
      <c r="X7" s="36">
        <v>107.18</v>
      </c>
      <c r="Y7" s="36">
        <v>103.86</v>
      </c>
      <c r="Z7" s="36">
        <v>111.48</v>
      </c>
      <c r="AA7" s="36">
        <v>108.6</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452.82</v>
      </c>
      <c r="AT7" s="36">
        <v>652.96</v>
      </c>
      <c r="AU7" s="36">
        <v>726.19</v>
      </c>
      <c r="AV7" s="36">
        <v>594.83000000000004</v>
      </c>
      <c r="AW7" s="36">
        <v>484.47</v>
      </c>
      <c r="AX7" s="36">
        <v>608.24</v>
      </c>
      <c r="AY7" s="36">
        <v>633.30999999999995</v>
      </c>
      <c r="AZ7" s="36">
        <v>648.09</v>
      </c>
      <c r="BA7" s="36">
        <v>344.19</v>
      </c>
      <c r="BB7" s="36">
        <v>352.05</v>
      </c>
      <c r="BC7" s="36">
        <v>262.74</v>
      </c>
      <c r="BD7" s="36">
        <v>52.49</v>
      </c>
      <c r="BE7" s="36">
        <v>47.97</v>
      </c>
      <c r="BF7" s="36">
        <v>56.44</v>
      </c>
      <c r="BG7" s="36">
        <v>65.55</v>
      </c>
      <c r="BH7" s="36">
        <v>74.400000000000006</v>
      </c>
      <c r="BI7" s="36">
        <v>263.83999999999997</v>
      </c>
      <c r="BJ7" s="36">
        <v>257.41000000000003</v>
      </c>
      <c r="BK7" s="36">
        <v>253.86</v>
      </c>
      <c r="BL7" s="36">
        <v>252.09</v>
      </c>
      <c r="BM7" s="36">
        <v>250.76</v>
      </c>
      <c r="BN7" s="36">
        <v>276.38</v>
      </c>
      <c r="BO7" s="36">
        <v>98.99</v>
      </c>
      <c r="BP7" s="36">
        <v>103.31</v>
      </c>
      <c r="BQ7" s="36">
        <v>99.43</v>
      </c>
      <c r="BR7" s="36">
        <v>107.73</v>
      </c>
      <c r="BS7" s="36">
        <v>104.79</v>
      </c>
      <c r="BT7" s="36">
        <v>100.16</v>
      </c>
      <c r="BU7" s="36">
        <v>100.16</v>
      </c>
      <c r="BV7" s="36">
        <v>100.07</v>
      </c>
      <c r="BW7" s="36">
        <v>106.22</v>
      </c>
      <c r="BX7" s="36">
        <v>106.69</v>
      </c>
      <c r="BY7" s="36">
        <v>104.99</v>
      </c>
      <c r="BZ7" s="36">
        <v>134.68</v>
      </c>
      <c r="CA7" s="36">
        <v>129.30000000000001</v>
      </c>
      <c r="CB7" s="36">
        <v>134.47</v>
      </c>
      <c r="CC7" s="36">
        <v>124.06</v>
      </c>
      <c r="CD7" s="36">
        <v>127.34</v>
      </c>
      <c r="CE7" s="36">
        <v>166.38</v>
      </c>
      <c r="CF7" s="36">
        <v>166.17</v>
      </c>
      <c r="CG7" s="36">
        <v>164.93</v>
      </c>
      <c r="CH7" s="36">
        <v>155.22999999999999</v>
      </c>
      <c r="CI7" s="36">
        <v>154.91999999999999</v>
      </c>
      <c r="CJ7" s="36">
        <v>163.72</v>
      </c>
      <c r="CK7" s="36">
        <v>76.48</v>
      </c>
      <c r="CL7" s="36">
        <v>77.37</v>
      </c>
      <c r="CM7" s="36">
        <v>77.010000000000005</v>
      </c>
      <c r="CN7" s="36">
        <v>76.260000000000005</v>
      </c>
      <c r="CO7" s="36">
        <v>76.17</v>
      </c>
      <c r="CP7" s="36">
        <v>62.81</v>
      </c>
      <c r="CQ7" s="36">
        <v>62.5</v>
      </c>
      <c r="CR7" s="36">
        <v>62.45</v>
      </c>
      <c r="CS7" s="36">
        <v>62.12</v>
      </c>
      <c r="CT7" s="36">
        <v>62.26</v>
      </c>
      <c r="CU7" s="36">
        <v>59.76</v>
      </c>
      <c r="CV7" s="36">
        <v>94.7</v>
      </c>
      <c r="CW7" s="36">
        <v>93.95</v>
      </c>
      <c r="CX7" s="36">
        <v>94.57</v>
      </c>
      <c r="CY7" s="36">
        <v>94.56</v>
      </c>
      <c r="CZ7" s="36">
        <v>93.98</v>
      </c>
      <c r="DA7" s="36">
        <v>89.45</v>
      </c>
      <c r="DB7" s="36">
        <v>89.62</v>
      </c>
      <c r="DC7" s="36">
        <v>89.76</v>
      </c>
      <c r="DD7" s="36">
        <v>89.45</v>
      </c>
      <c r="DE7" s="36">
        <v>89.5</v>
      </c>
      <c r="DF7" s="36">
        <v>89.95</v>
      </c>
      <c r="DG7" s="36">
        <v>39.619999999999997</v>
      </c>
      <c r="DH7" s="36">
        <v>38.619999999999997</v>
      </c>
      <c r="DI7" s="36">
        <v>39.71</v>
      </c>
      <c r="DJ7" s="36">
        <v>42.18</v>
      </c>
      <c r="DK7" s="36">
        <v>42.64</v>
      </c>
      <c r="DL7" s="36">
        <v>39.159999999999997</v>
      </c>
      <c r="DM7" s="36">
        <v>40.21</v>
      </c>
      <c r="DN7" s="36">
        <v>41.12</v>
      </c>
      <c r="DO7" s="36">
        <v>44.91</v>
      </c>
      <c r="DP7" s="36">
        <v>45.89</v>
      </c>
      <c r="DQ7" s="36">
        <v>47.18</v>
      </c>
      <c r="DR7" s="36">
        <v>0.79</v>
      </c>
      <c r="DS7" s="36">
        <v>0.7</v>
      </c>
      <c r="DT7" s="36">
        <v>0.7</v>
      </c>
      <c r="DU7" s="36">
        <v>0.64</v>
      </c>
      <c r="DV7" s="36">
        <v>0.06</v>
      </c>
      <c r="DW7" s="36">
        <v>9.14</v>
      </c>
      <c r="DX7" s="36">
        <v>10.19</v>
      </c>
      <c r="DY7" s="36">
        <v>10.9</v>
      </c>
      <c r="DZ7" s="36">
        <v>12.03</v>
      </c>
      <c r="EA7" s="36">
        <v>13.14</v>
      </c>
      <c r="EB7" s="36">
        <v>13.18</v>
      </c>
      <c r="EC7" s="36">
        <v>0.67</v>
      </c>
      <c r="ED7" s="36">
        <v>0.89</v>
      </c>
      <c r="EE7" s="36">
        <v>0.82</v>
      </c>
      <c r="EF7" s="36">
        <v>0.61</v>
      </c>
      <c r="EG7" s="36">
        <v>0.61</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2017-02-23T09:37:20Z</cp:lastPrinted>
  <dcterms:created xsi:type="dcterms:W3CDTF">2017-02-01T08:42:57Z</dcterms:created>
  <dcterms:modified xsi:type="dcterms:W3CDTF">2017-02-23T09:37:23Z</dcterms:modified>
</cp:coreProperties>
</file>