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<sst xmlns="http://schemas.openxmlformats.org/spreadsheetml/2006/main" count="220" uniqueCount="110">
  <si>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</si>
  <si>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</si>
  <si>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</si>
  <si>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</si>
  <si>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</si>
  <si>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</si>
  <si>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</si>
  <si>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</si>
  <si>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</si>
  <si>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</si>
  <si>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</si>
  <si>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</si>
  <si>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</si>
  <si>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</si>
  <si>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</si>
  <si>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</si>
  <si>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</si>
  <si>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</si>
  <si>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</si>
  <si>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</si>
  <si>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</si>
  <si>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</si>
  <si>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</si>
  <si>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</si>
  <si>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</si>
  <si>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</si>
  <si>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</si>
  <si>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</si>
  <si>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</si>
  <si>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</si>
  <si>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</si>
  <si>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</si>
  <si>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</si>
  <si>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</si>
  <si>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</si>
  <si>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</si>
  <si>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</si>
  <si>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</si>
  <si>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</si>
  <si>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</si>
  <si>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</si>
  <si>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</si>
  <si>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</si>
  <si>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</si>
  <si>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</si>
  <si>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</si>
  <si>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</si>
  <si>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</si>
  <si>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</si>
  <si>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</si>
  <si>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</si>
  <si>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</si>
  <si>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</si>
  <si>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</si>
  <si>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</si>
  <si>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</si>
  <si>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</si>
  <si>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</si>
  <si>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</si>
  <si>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</si>
  <si>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</si>
  <si>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</si>
  <si>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</si>
  <si>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</si>
  <si>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</si>
  <si>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</si>
  <si>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</si>
  <si>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</si>
  <si>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</si>
  <si>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</si>
  <si>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</si>
  <si>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</si>
  <si>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</si>
  <si>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</si>
  <si>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</si>
  <si>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</si>
  <si>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</si>
  <si>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</si>
  <si>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</si>
  <si>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</si>
  <si>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</si>
  <si>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</si>
  <si>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</si>
  <si>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</si>
  <si>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</si>
  <si>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</si>
  <si>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</si>
  <si>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</si>
  <si>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</si>
  <si>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</si>
  <si>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</si>
  <si>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</si>
  <si>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</si>
  <si>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</si>
  <si>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</si>
  <si>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</si>
  <si>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豊田市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</si>
  <si>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</si>
  <si>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</si>
  <si>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</si>
  <si>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</si>
  <si>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</si>
  <si>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</si>
  <si>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</si>
  <si>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</si>
  <si>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</si>
  <si>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</si>
  <si>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「①経常収支比率」は100％前後で推移していますが、収支不足額を一般会計からの繰入れていることによります。
「③流動比率」は、27年度に大きく低下していますが、28年度から供用を開始する足助地区の処理場が完成し、支払が増加したためです。それでも100％は維持されており、類似団体と比較しても良好な数値を保っています。
「④企業債残高対事業規模比率」は、足助地区の供用開始に向けて22年度から管渠の布設を進め、起債を行ってきたため比率が高くなっています。27年度において工事の多くは完了しているため、今後は低下していくと想定されます。
「⑤経費回収率」、「⑥汚水処理原価」は平成27年度に「分流式下水道等に要する経費」に対する考え方を整理したことにより、若干悪化しています。一般会計から「分流式下水道等に要する経費」として繰入れを受けた分を、従来はほぼ全て汚水処理費から除かれる「分流式下水道等に要する経費」としていましたが、27年度から使用料単価（下水道使用料収入／年間有収水量）を150円／㎥まで上げたときに回収できる分を「分流式下水道等に要する経費」から除外しています。その結果、汚水処理費が増加しています。
「⑦施設利用率」は、処理水量が増加したため、効率性が向上しました。
「⑧水洗化率」は微増傾向にあります。使用料収入に関わる事項であり、「⑤経費回収率」、「⑥汚水処理原価」及び「⑦施設利用率」の改善には密接に関連します。特に28年度から足助地区の供用が開始されるため、使用料の確保と処理場機能が十分発揮されるように下水道接続を促進し、水洗化率の向上に努める必要があります。</t>
    <rPh sb="14" eb="16">
      <t>ゼンゴ</t>
    </rPh>
    <rPh sb="17" eb="19">
      <t>スイイ</t>
    </rPh>
    <rPh sb="26" eb="28">
      <t>シュウシ</t>
    </rPh>
    <rPh sb="28" eb="30">
      <t>フソク</t>
    </rPh>
    <rPh sb="30" eb="31">
      <t>ガク</t>
    </rPh>
    <rPh sb="32" eb="34">
      <t>イッパン</t>
    </rPh>
    <rPh sb="34" eb="36">
      <t>カイケイ</t>
    </rPh>
    <rPh sb="39" eb="41">
      <t>クリイレ</t>
    </rPh>
    <rPh sb="56" eb="58">
      <t>リュウドウ</t>
    </rPh>
    <rPh sb="58" eb="60">
      <t>ヒリツ</t>
    </rPh>
    <rPh sb="65" eb="67">
      <t>ネンド</t>
    </rPh>
    <rPh sb="68" eb="69">
      <t>オオ</t>
    </rPh>
    <rPh sb="71" eb="73">
      <t>テイカ</t>
    </rPh>
    <rPh sb="82" eb="84">
      <t>ネンド</t>
    </rPh>
    <rPh sb="86" eb="88">
      <t>キョウヨウ</t>
    </rPh>
    <rPh sb="89" eb="91">
      <t>カイシ</t>
    </rPh>
    <rPh sb="93" eb="95">
      <t>アスケ</t>
    </rPh>
    <rPh sb="95" eb="97">
      <t>チク</t>
    </rPh>
    <rPh sb="98" eb="101">
      <t>ショリジョウ</t>
    </rPh>
    <rPh sb="102" eb="104">
      <t>カンセイ</t>
    </rPh>
    <rPh sb="106" eb="108">
      <t>シハライ</t>
    </rPh>
    <rPh sb="109" eb="111">
      <t>ゾウカ</t>
    </rPh>
    <rPh sb="127" eb="129">
      <t>イジ</t>
    </rPh>
    <rPh sb="135" eb="137">
      <t>ルイジ</t>
    </rPh>
    <rPh sb="137" eb="139">
      <t>ダンタイ</t>
    </rPh>
    <rPh sb="140" eb="142">
      <t>ヒカク</t>
    </rPh>
    <rPh sb="145" eb="147">
      <t>リョウコウ</t>
    </rPh>
    <rPh sb="148" eb="150">
      <t>スウチ</t>
    </rPh>
    <rPh sb="151" eb="152">
      <t>タモ</t>
    </rPh>
    <rPh sb="161" eb="163">
      <t>キギョウ</t>
    </rPh>
    <rPh sb="163" eb="164">
      <t>サイ</t>
    </rPh>
    <rPh sb="164" eb="166">
      <t>ザンダカ</t>
    </rPh>
    <rPh sb="166" eb="167">
      <t>タイ</t>
    </rPh>
    <rPh sb="167" eb="169">
      <t>ジギョウ</t>
    </rPh>
    <rPh sb="169" eb="171">
      <t>キボ</t>
    </rPh>
    <rPh sb="171" eb="173">
      <t>ヒリツ</t>
    </rPh>
    <rPh sb="176" eb="178">
      <t>アスケ</t>
    </rPh>
    <rPh sb="178" eb="180">
      <t>チク</t>
    </rPh>
    <rPh sb="181" eb="183">
      <t>キョウヨウ</t>
    </rPh>
    <rPh sb="183" eb="185">
      <t>カイシ</t>
    </rPh>
    <rPh sb="186" eb="187">
      <t>ム</t>
    </rPh>
    <rPh sb="191" eb="193">
      <t>ネンド</t>
    </rPh>
    <rPh sb="195" eb="197">
      <t>カンキョ</t>
    </rPh>
    <rPh sb="198" eb="200">
      <t>フセツ</t>
    </rPh>
    <rPh sb="201" eb="202">
      <t>スス</t>
    </rPh>
    <rPh sb="214" eb="216">
      <t>ヒリツ</t>
    </rPh>
    <rPh sb="217" eb="218">
      <t>タカ</t>
    </rPh>
    <rPh sb="228" eb="229">
      <t>ネン</t>
    </rPh>
    <rPh sb="229" eb="230">
      <t>ド</t>
    </rPh>
    <rPh sb="240" eb="242">
      <t>カンリョウ</t>
    </rPh>
    <rPh sb="249" eb="251">
      <t>コンゴ</t>
    </rPh>
    <rPh sb="252" eb="254">
      <t>テイカ</t>
    </rPh>
    <rPh sb="259" eb="261">
      <t>ソウテイ</t>
    </rPh>
    <rPh sb="269" eb="271">
      <t>ケイヒ</t>
    </rPh>
    <rPh sb="271" eb="273">
      <t>カイシュウ</t>
    </rPh>
    <rPh sb="273" eb="274">
      <t>リツ</t>
    </rPh>
    <rPh sb="278" eb="280">
      <t>オスイ</t>
    </rPh>
    <rPh sb="280" eb="282">
      <t>ショリ</t>
    </rPh>
    <rPh sb="282" eb="284">
      <t>ゲンカ</t>
    </rPh>
    <rPh sb="286" eb="288">
      <t>ヘイセイ</t>
    </rPh>
    <rPh sb="290" eb="292">
      <t>ネンド</t>
    </rPh>
    <rPh sb="294" eb="296">
      <t>ブンリュウ</t>
    </rPh>
    <rPh sb="296" eb="297">
      <t>シキ</t>
    </rPh>
    <rPh sb="297" eb="300">
      <t>ゲスイドウ</t>
    </rPh>
    <rPh sb="300" eb="301">
      <t>トウ</t>
    </rPh>
    <rPh sb="302" eb="303">
      <t>ヨウ</t>
    </rPh>
    <rPh sb="305" eb="307">
      <t>ケイヒ</t>
    </rPh>
    <rPh sb="309" eb="310">
      <t>タイ</t>
    </rPh>
    <rPh sb="312" eb="313">
      <t>カンガ</t>
    </rPh>
    <rPh sb="314" eb="315">
      <t>カタ</t>
    </rPh>
    <rPh sb="316" eb="318">
      <t>セイリ</t>
    </rPh>
    <rPh sb="326" eb="328">
      <t>ジャッカン</t>
    </rPh>
    <rPh sb="328" eb="330">
      <t>アッカ</t>
    </rPh>
    <rPh sb="336" eb="338">
      <t>イッパン</t>
    </rPh>
    <rPh sb="338" eb="340">
      <t>カイケイ</t>
    </rPh>
    <rPh sb="343" eb="345">
      <t>ブンリュウ</t>
    </rPh>
    <rPh sb="345" eb="346">
      <t>シキ</t>
    </rPh>
    <rPh sb="346" eb="349">
      <t>ゲスイドウ</t>
    </rPh>
    <rPh sb="349" eb="350">
      <t>トウ</t>
    </rPh>
    <rPh sb="351" eb="352">
      <t>ヨウ</t>
    </rPh>
    <rPh sb="354" eb="356">
      <t>ケイヒ</t>
    </rPh>
    <rPh sb="414" eb="416">
      <t>ネンド</t>
    </rPh>
    <rPh sb="418" eb="421">
      <t>シヨウリョウ</t>
    </rPh>
    <rPh sb="421" eb="423">
      <t>タンカ</t>
    </rPh>
    <rPh sb="424" eb="427">
      <t>ゲスイドウ</t>
    </rPh>
    <rPh sb="427" eb="430">
      <t>シヨウリョウ</t>
    </rPh>
    <rPh sb="430" eb="432">
      <t>シュウニュウ</t>
    </rPh>
    <rPh sb="433" eb="435">
      <t>ネンカン</t>
    </rPh>
    <rPh sb="435" eb="437">
      <t>ユウシュウ</t>
    </rPh>
    <rPh sb="437" eb="439">
      <t>スイリョウ</t>
    </rPh>
    <rPh sb="444" eb="445">
      <t>エン</t>
    </rPh>
    <rPh sb="449" eb="450">
      <t>ア</t>
    </rPh>
    <rPh sb="455" eb="457">
      <t>カイシュウ</t>
    </rPh>
    <rPh sb="460" eb="461">
      <t>ブン</t>
    </rPh>
    <rPh sb="463" eb="465">
      <t>ブンリュウ</t>
    </rPh>
    <rPh sb="465" eb="466">
      <t>シキ</t>
    </rPh>
    <rPh sb="466" eb="469">
      <t>ゲスイドウ</t>
    </rPh>
    <rPh sb="469" eb="470">
      <t>トウ</t>
    </rPh>
    <rPh sb="471" eb="472">
      <t>ヨウ</t>
    </rPh>
    <rPh sb="474" eb="476">
      <t>ケイヒ</t>
    </rPh>
    <rPh sb="479" eb="481">
      <t>ジョガイ</t>
    </rPh>
    <rPh sb="489" eb="491">
      <t>ケッカ</t>
    </rPh>
    <rPh sb="492" eb="494">
      <t>オスイ</t>
    </rPh>
    <rPh sb="494" eb="496">
      <t>ショリ</t>
    </rPh>
    <rPh sb="496" eb="497">
      <t>ヒ</t>
    </rPh>
    <rPh sb="498" eb="500">
      <t>ゾウカ</t>
    </rPh>
    <rPh sb="509" eb="511">
      <t>シセツ</t>
    </rPh>
    <rPh sb="511" eb="514">
      <t>リヨウリツ</t>
    </rPh>
    <rPh sb="517" eb="519">
      <t>ショリ</t>
    </rPh>
    <rPh sb="519" eb="521">
      <t>スイリョウ</t>
    </rPh>
    <rPh sb="522" eb="524">
      <t>ゾウカ</t>
    </rPh>
    <rPh sb="529" eb="532">
      <t>コウリツセイ</t>
    </rPh>
    <rPh sb="533" eb="535">
      <t>コウジョウ</t>
    </rPh>
    <rPh sb="543" eb="546">
      <t>スイセンカ</t>
    </rPh>
    <rPh sb="546" eb="547">
      <t>リツ</t>
    </rPh>
    <rPh sb="549" eb="551">
      <t>ビゾウ</t>
    </rPh>
    <rPh sb="551" eb="553">
      <t>ケイコウ</t>
    </rPh>
    <rPh sb="559" eb="562">
      <t>シヨウリョウ</t>
    </rPh>
    <rPh sb="562" eb="564">
      <t>シュウニュウ</t>
    </rPh>
    <rPh sb="565" eb="566">
      <t>カカ</t>
    </rPh>
    <rPh sb="568" eb="570">
      <t>ジコウ</t>
    </rPh>
    <rPh sb="592" eb="593">
      <t>オヨ</t>
    </rPh>
    <rPh sb="596" eb="598">
      <t>シセツ</t>
    </rPh>
    <rPh sb="598" eb="601">
      <t>リヨウリツ</t>
    </rPh>
    <rPh sb="603" eb="605">
      <t>カイゼン</t>
    </rPh>
    <rPh sb="607" eb="609">
      <t>ミッセツ</t>
    </rPh>
    <rPh sb="610" eb="612">
      <t>カンレン</t>
    </rPh>
    <rPh sb="616" eb="617">
      <t>トク</t>
    </rPh>
    <rPh sb="620" eb="622">
      <t>ネンド</t>
    </rPh>
    <rPh sb="624" eb="626">
      <t>アスケ</t>
    </rPh>
    <rPh sb="626" eb="628">
      <t>チク</t>
    </rPh>
    <rPh sb="629" eb="631">
      <t>キョウヨウ</t>
    </rPh>
    <rPh sb="632" eb="634">
      <t>カイシ</t>
    </rPh>
    <rPh sb="640" eb="643">
      <t>シヨウリョウ</t>
    </rPh>
    <rPh sb="644" eb="646">
      <t>カクホ</t>
    </rPh>
    <rPh sb="647" eb="650">
      <t>ショリジョウ</t>
    </rPh>
    <rPh sb="650" eb="652">
      <t>キノウ</t>
    </rPh>
    <rPh sb="653" eb="655">
      <t>ジュウブン</t>
    </rPh>
    <rPh sb="655" eb="657">
      <t>ハッキ</t>
    </rPh>
    <rPh sb="663" eb="666">
      <t>ゲスイドウ</t>
    </rPh>
    <rPh sb="666" eb="668">
      <t>セツゾク</t>
    </rPh>
    <rPh sb="669" eb="671">
      <t>ソクシン</t>
    </rPh>
    <rPh sb="673" eb="676">
      <t>スイセンカ</t>
    </rPh>
    <rPh sb="676" eb="677">
      <t>リツ</t>
    </rPh>
    <rPh sb="678" eb="680">
      <t>コウジョウ</t>
    </rPh>
    <rPh sb="681" eb="682">
      <t>ツト</t>
    </rPh>
    <rPh sb="684" eb="686">
      <t>ヒツヨウ</t>
    </rPh>
    <phoneticPr fontId="4"/>
  </si>
  <si>
    <t>「①有形固定資産減価償却率」は、27年度に足助地区の新規の固定資産が増加したため、全体の固定資産に占める減価償却累計額の割合は低下しました。「②管渠老朽化率」は、耐用年数を超えた管渠がなく、「③管渠改善率」も管渠が比較的新しいこともあり、更新等は実施していません。
　今後、アセットマネジメント導入によりリスクを総合的に評価できる体制を構築し、更新事業の精査による平準化等を図り、適正な計画に基づいた更新を実施していきます。</t>
    <rPh sb="2" eb="4">
      <t>ユウケイ</t>
    </rPh>
    <rPh sb="4" eb="6">
      <t>コテイ</t>
    </rPh>
    <rPh sb="6" eb="8">
      <t>シサン</t>
    </rPh>
    <rPh sb="8" eb="10">
      <t>ゲンカ</t>
    </rPh>
    <rPh sb="10" eb="12">
      <t>ショウキャク</t>
    </rPh>
    <rPh sb="12" eb="13">
      <t>リツ</t>
    </rPh>
    <rPh sb="18" eb="20">
      <t>ネンド</t>
    </rPh>
    <rPh sb="21" eb="23">
      <t>アスケ</t>
    </rPh>
    <rPh sb="23" eb="25">
      <t>チク</t>
    </rPh>
    <rPh sb="26" eb="28">
      <t>シンキ</t>
    </rPh>
    <rPh sb="29" eb="31">
      <t>コテイ</t>
    </rPh>
    <rPh sb="31" eb="33">
      <t>シサン</t>
    </rPh>
    <rPh sb="34" eb="36">
      <t>ゾウカ</t>
    </rPh>
    <rPh sb="41" eb="43">
      <t>ゼンタイ</t>
    </rPh>
    <rPh sb="44" eb="46">
      <t>コテイ</t>
    </rPh>
    <rPh sb="46" eb="48">
      <t>シサン</t>
    </rPh>
    <rPh sb="49" eb="50">
      <t>シ</t>
    </rPh>
    <rPh sb="52" eb="54">
      <t>ゲンカ</t>
    </rPh>
    <rPh sb="54" eb="56">
      <t>ショウキャク</t>
    </rPh>
    <rPh sb="56" eb="58">
      <t>ルイケイ</t>
    </rPh>
    <rPh sb="58" eb="59">
      <t>ガク</t>
    </rPh>
    <rPh sb="60" eb="62">
      <t>ワリアイ</t>
    </rPh>
    <rPh sb="63" eb="65">
      <t>テイカ</t>
    </rPh>
    <rPh sb="72" eb="74">
      <t>カンキョ</t>
    </rPh>
    <rPh sb="74" eb="77">
      <t>ロウキュウカ</t>
    </rPh>
    <rPh sb="77" eb="78">
      <t>リツ</t>
    </rPh>
    <rPh sb="81" eb="83">
      <t>タイヨウ</t>
    </rPh>
    <rPh sb="83" eb="85">
      <t>ネンスウ</t>
    </rPh>
    <rPh sb="86" eb="87">
      <t>コ</t>
    </rPh>
    <rPh sb="89" eb="91">
      <t>カンキョ</t>
    </rPh>
    <rPh sb="97" eb="99">
      <t>カンキョ</t>
    </rPh>
    <rPh sb="99" eb="101">
      <t>カイゼン</t>
    </rPh>
    <rPh sb="101" eb="102">
      <t>リツ</t>
    </rPh>
    <rPh sb="104" eb="106">
      <t>カンキョ</t>
    </rPh>
    <rPh sb="107" eb="110">
      <t>ヒカクテキ</t>
    </rPh>
    <rPh sb="110" eb="111">
      <t>アタラ</t>
    </rPh>
    <rPh sb="119" eb="121">
      <t>コウシン</t>
    </rPh>
    <rPh sb="121" eb="122">
      <t>トウ</t>
    </rPh>
    <rPh sb="123" eb="125">
      <t>ジッシ</t>
    </rPh>
    <rPh sb="134" eb="136">
      <t>コンゴ</t>
    </rPh>
    <rPh sb="147" eb="149">
      <t>ドウニュウ</t>
    </rPh>
    <rPh sb="156" eb="159">
      <t>ソウゴウテキ</t>
    </rPh>
    <rPh sb="160" eb="162">
      <t>ヒョウカ</t>
    </rPh>
    <rPh sb="165" eb="167">
      <t>タイセイ</t>
    </rPh>
    <rPh sb="168" eb="170">
      <t>コウチク</t>
    </rPh>
    <rPh sb="172" eb="174">
      <t>コウシン</t>
    </rPh>
    <rPh sb="174" eb="176">
      <t>ジギョウ</t>
    </rPh>
    <rPh sb="177" eb="179">
      <t>セイサ</t>
    </rPh>
    <rPh sb="182" eb="185">
      <t>ヘイジュンカ</t>
    </rPh>
    <rPh sb="185" eb="186">
      <t>トウ</t>
    </rPh>
    <rPh sb="187" eb="188">
      <t>ハカ</t>
    </rPh>
    <rPh sb="190" eb="192">
      <t>テキセイ</t>
    </rPh>
    <rPh sb="193" eb="195">
      <t>ケイカク</t>
    </rPh>
    <rPh sb="196" eb="197">
      <t>モト</t>
    </rPh>
    <rPh sb="200" eb="202">
      <t>コウシン</t>
    </rPh>
    <rPh sb="203" eb="205">
      <t>ジッシ</t>
    </rPh>
    <phoneticPr fontId="4"/>
  </si>
  <si>
    <t>　一般会計からの繰入れにより収支不足額が発生していませんが、今後、税制等の変更による財政構造の変化によって一般会計の状況が厳しくなっていくことが想定されます。公営企業としての経営の根幹をなす、使用料収入を確保することで、効率的な事業運営を進め、一般会計からの繰入れを抑制できるよう努めてまいります。そのためには、28年度から供用を開始する足助地区の水洗化率の向上が、経営の状況に影響する重要事項であり、下水道接続を積極的に進めてまいります。
　管渠の更新については、アセットマネジメントの本格運用により、更新の平準化により財政収支とのバランスのとれた中長期的な管渠の更新計画を立てていきます。</t>
    <rPh sb="1" eb="3">
      <t>イッパン</t>
    </rPh>
    <rPh sb="3" eb="5">
      <t>カイケイ</t>
    </rPh>
    <rPh sb="8" eb="10">
      <t>クリイ</t>
    </rPh>
    <rPh sb="14" eb="16">
      <t>シュウシ</t>
    </rPh>
    <rPh sb="16" eb="18">
      <t>フソク</t>
    </rPh>
    <rPh sb="18" eb="19">
      <t>ガク</t>
    </rPh>
    <rPh sb="20" eb="22">
      <t>ハッセイ</t>
    </rPh>
    <rPh sb="30" eb="32">
      <t>コンゴ</t>
    </rPh>
    <rPh sb="33" eb="35">
      <t>ゼイセイ</t>
    </rPh>
    <rPh sb="35" eb="36">
      <t>トウ</t>
    </rPh>
    <rPh sb="37" eb="39">
      <t>ヘンコウ</t>
    </rPh>
    <rPh sb="42" eb="44">
      <t>ザイセイ</t>
    </rPh>
    <rPh sb="44" eb="46">
      <t>コウゾウ</t>
    </rPh>
    <rPh sb="47" eb="49">
      <t>ヘンカ</t>
    </rPh>
    <rPh sb="53" eb="55">
      <t>イッパン</t>
    </rPh>
    <rPh sb="55" eb="57">
      <t>カイケイ</t>
    </rPh>
    <rPh sb="58" eb="60">
      <t>ジョウキョウ</t>
    </rPh>
    <rPh sb="61" eb="62">
      <t>キビ</t>
    </rPh>
    <rPh sb="72" eb="74">
      <t>ソウテイ</t>
    </rPh>
    <rPh sb="79" eb="81">
      <t>コウエイ</t>
    </rPh>
    <rPh sb="81" eb="83">
      <t>キギョウ</t>
    </rPh>
    <rPh sb="87" eb="89">
      <t>ケイエイ</t>
    </rPh>
    <rPh sb="90" eb="92">
      <t>コンカン</t>
    </rPh>
    <rPh sb="96" eb="99">
      <t>シヨウリョウ</t>
    </rPh>
    <rPh sb="99" eb="101">
      <t>シュウニュウ</t>
    </rPh>
    <rPh sb="102" eb="104">
      <t>カクホ</t>
    </rPh>
    <rPh sb="158" eb="160">
      <t>ネンド</t>
    </rPh>
    <rPh sb="162" eb="164">
      <t>キョウヨウ</t>
    </rPh>
    <rPh sb="165" eb="167">
      <t>カイシ</t>
    </rPh>
    <rPh sb="169" eb="171">
      <t>アスケ</t>
    </rPh>
    <rPh sb="171" eb="173">
      <t>チク</t>
    </rPh>
    <rPh sb="174" eb="177">
      <t>スイセンカ</t>
    </rPh>
    <rPh sb="177" eb="178">
      <t>リツ</t>
    </rPh>
    <rPh sb="179" eb="181">
      <t>コウジョウ</t>
    </rPh>
    <rPh sb="183" eb="185">
      <t>ケイエイ</t>
    </rPh>
    <rPh sb="186" eb="188">
      <t>ジョウキョウ</t>
    </rPh>
    <rPh sb="189" eb="191">
      <t>エイキョウ</t>
    </rPh>
    <rPh sb="193" eb="195">
      <t>ジュウヨウ</t>
    </rPh>
    <rPh sb="195" eb="197">
      <t>ジコウ</t>
    </rPh>
    <rPh sb="201" eb="204">
      <t>ゲスイドウ</t>
    </rPh>
    <rPh sb="204" eb="206">
      <t>セツゾク</t>
    </rPh>
    <rPh sb="207" eb="210">
      <t>セッキョクテキ</t>
    </rPh>
    <rPh sb="211" eb="212">
      <t>スス</t>
    </rPh>
    <rPh sb="222" eb="224">
      <t>カンキョ</t>
    </rPh>
    <rPh sb="225" eb="227">
      <t>コウシン</t>
    </rPh>
    <rPh sb="246" eb="248">
      <t>ウンヨウ</t>
    </rPh>
    <rPh sb="252" eb="254">
      <t>コウシン</t>
    </rPh>
    <rPh sb="255" eb="258">
      <t>ヘイジュンカ</t>
    </rPh>
    <rPh sb="261" eb="263">
      <t>ザイセイ</t>
    </rPh>
    <rPh sb="263" eb="265">
      <t>シュウシ</t>
    </rPh>
    <rPh sb="275" eb="279">
      <t>チュウチョウキテキ</t>
    </rPh>
    <rPh sb="280" eb="282">
      <t>カンキョ</t>
    </rPh>
    <rPh sb="283" eb="285">
      <t>コウシン</t>
    </rPh>
    <rPh sb="285" eb="287">
      <t>ケイカク</t>
    </rPh>
    <rPh sb="288" eb="289">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</si>
</sst>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8397696"/>
        <c:axId val="684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68397696"/>
        <c:axId val="68408064"/>
      </c:lineChart>
      <c:dateAx>
        <c:axId val="68397696"/>
        <c:scaling>
          <c:orientation val="minMax"/>
        </c:scaling>
        <c:delete val="1"/>
        <c:axPos val="b"/>
        <c:numFmt formatCode="ge" sourceLinked="1"/>
        <c:majorTickMark val="none"/>
        <c:minorTickMark val="none"/>
        <c:tickLblPos val="none"/>
        <c:crossAx val="68408064"/>
        <c:crosses val="autoZero"/>
        <c:auto val="1"/>
        <c:lblOffset val="100"/>
        <c:baseTimeUnit val="years"/>
      </c:dateAx>
      <c:valAx>
        <c:axId val="684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42.58</c:v>
                </c:pt>
                <c:pt idx="1">
                  <c:v>43.12</c:v>
                </c:pt>
                <c:pt idx="2">
                  <c:v>43.66</c:v>
                </c:pt>
                <c:pt idx="3">
                  <c:v>42.04</c:v>
                </c:pt>
                <c:pt idx="4">
                  <c:v>46.24</c:v>
                </c:pt>
              </c:numCache>
            </c:numRef>
          </c:val>
        </c:ser>
        <c:dLbls>
          <c:showLegendKey val="0"/>
          <c:showVal val="0"/>
          <c:showCatName val="0"/>
          <c:showSerName val="0"/>
          <c:showPercent val="0"/>
          <c:showBubbleSize val="0"/>
        </c:dLbls>
        <c:gapWidth val="150"/>
        <c:axId val="124419072"/>
        <c:axId val="12451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24419072"/>
        <c:axId val="124519552"/>
      </c:lineChart>
      <c:dateAx>
        <c:axId val="124419072"/>
        <c:scaling>
          <c:orientation val="minMax"/>
        </c:scaling>
        <c:delete val="1"/>
        <c:axPos val="b"/>
        <c:numFmt formatCode="ge" sourceLinked="1"/>
        <c:majorTickMark val="none"/>
        <c:minorTickMark val="none"/>
        <c:tickLblPos val="none"/>
        <c:crossAx val="124519552"/>
        <c:crosses val="autoZero"/>
        <c:auto val="1"/>
        <c:lblOffset val="100"/>
        <c:baseTimeUnit val="years"/>
      </c:dateAx>
      <c:valAx>
        <c:axId val="1245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82.45</c:v>
                </c:pt>
                <c:pt idx="1">
                  <c:v>80.7</c:v>
                </c:pt>
                <c:pt idx="2">
                  <c:v>85.55</c:v>
                </c:pt>
                <c:pt idx="3">
                  <c:v>86.16</c:v>
                </c:pt>
                <c:pt idx="4">
                  <c:v>86.51</c:v>
                </c:pt>
              </c:numCache>
            </c:numRef>
          </c:val>
        </c:ser>
        <c:dLbls>
          <c:showLegendKey val="0"/>
          <c:showVal val="0"/>
          <c:showCatName val="0"/>
          <c:showSerName val="0"/>
          <c:showPercent val="0"/>
          <c:showBubbleSize val="0"/>
        </c:dLbls>
        <c:gapWidth val="150"/>
        <c:axId val="124549760"/>
        <c:axId val="1245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24549760"/>
        <c:axId val="124556032"/>
      </c:lineChart>
      <c:dateAx>
        <c:axId val="124549760"/>
        <c:scaling>
          <c:orientation val="minMax"/>
        </c:scaling>
        <c:delete val="1"/>
        <c:axPos val="b"/>
        <c:numFmt formatCode="ge" sourceLinked="1"/>
        <c:majorTickMark val="none"/>
        <c:minorTickMark val="none"/>
        <c:tickLblPos val="none"/>
        <c:crossAx val="124556032"/>
        <c:crosses val="autoZero"/>
        <c:auto val="1"/>
        <c:lblOffset val="100"/>
        <c:baseTimeUnit val="years"/>
      </c:dateAx>
      <c:valAx>
        <c:axId val="12455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100.01</c:v>
                </c:pt>
                <c:pt idx="1">
                  <c:v>100.17</c:v>
                </c:pt>
                <c:pt idx="2">
                  <c:v>100</c:v>
                </c:pt>
                <c:pt idx="3">
                  <c:v>100.32</c:v>
                </c:pt>
                <c:pt idx="4">
                  <c:v>99.99</c:v>
                </c:pt>
              </c:numCache>
            </c:numRef>
          </c:val>
        </c:ser>
        <c:dLbls>
          <c:showLegendKey val="0"/>
          <c:showVal val="0"/>
          <c:showCatName val="0"/>
          <c:showSerName val="0"/>
          <c:showPercent val="0"/>
          <c:showBubbleSize val="0"/>
        </c:dLbls>
        <c:gapWidth val="150"/>
        <c:axId val="68417792"/>
        <c:axId val="1243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68417792"/>
        <c:axId val="124350848"/>
      </c:lineChart>
      <c:dateAx>
        <c:axId val="68417792"/>
        <c:scaling>
          <c:orientation val="minMax"/>
        </c:scaling>
        <c:delete val="1"/>
        <c:axPos val="b"/>
        <c:numFmt formatCode="ge" sourceLinked="1"/>
        <c:majorTickMark val="none"/>
        <c:minorTickMark val="none"/>
        <c:tickLblPos val="none"/>
        <c:crossAx val="124350848"/>
        <c:crosses val="autoZero"/>
        <c:auto val="1"/>
        <c:lblOffset val="100"/>
        <c:baseTimeUnit val="years"/>
      </c:dateAx>
      <c:valAx>
        <c:axId val="1243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2.0499999999999998</c:v>
                </c:pt>
                <c:pt idx="1">
                  <c:v>4.1399999999999997</c:v>
                </c:pt>
                <c:pt idx="2">
                  <c:v>6.09</c:v>
                </c:pt>
                <c:pt idx="3">
                  <c:v>12.34</c:v>
                </c:pt>
                <c:pt idx="4">
                  <c:v>7.86</c:v>
                </c:pt>
              </c:numCache>
            </c:numRef>
          </c:val>
        </c:ser>
        <c:dLbls>
          <c:showLegendKey val="0"/>
          <c:showVal val="0"/>
          <c:showCatName val="0"/>
          <c:showSerName val="0"/>
          <c:showPercent val="0"/>
          <c:showBubbleSize val="0"/>
        </c:dLbls>
        <c:gapWidth val="150"/>
        <c:axId val="124381824"/>
        <c:axId val="1243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124381824"/>
        <c:axId val="124381056"/>
      </c:lineChart>
      <c:dateAx>
        <c:axId val="124381824"/>
        <c:scaling>
          <c:orientation val="minMax"/>
        </c:scaling>
        <c:delete val="1"/>
        <c:axPos val="b"/>
        <c:numFmt formatCode="ge" sourceLinked="1"/>
        <c:majorTickMark val="none"/>
        <c:minorTickMark val="none"/>
        <c:tickLblPos val="none"/>
        <c:crossAx val="124381056"/>
        <c:crosses val="autoZero"/>
        <c:auto val="1"/>
        <c:lblOffset val="100"/>
        <c:baseTimeUnit val="years"/>
      </c:dateAx>
      <c:valAx>
        <c:axId val="1243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083200"/>
        <c:axId val="1240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24083200"/>
        <c:axId val="124089472"/>
      </c:lineChart>
      <c:dateAx>
        <c:axId val="124083200"/>
        <c:scaling>
          <c:orientation val="minMax"/>
        </c:scaling>
        <c:delete val="1"/>
        <c:axPos val="b"/>
        <c:numFmt formatCode="ge" sourceLinked="1"/>
        <c:majorTickMark val="none"/>
        <c:minorTickMark val="none"/>
        <c:tickLblPos val="none"/>
        <c:crossAx val="124089472"/>
        <c:crosses val="autoZero"/>
        <c:auto val="1"/>
        <c:lblOffset val="100"/>
        <c:baseTimeUnit val="years"/>
      </c:dateAx>
      <c:valAx>
        <c:axId val="1240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832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193792"/>
        <c:axId val="1242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124193792"/>
        <c:axId val="124200064"/>
      </c:lineChart>
      <c:dateAx>
        <c:axId val="124193792"/>
        <c:scaling>
          <c:orientation val="minMax"/>
        </c:scaling>
        <c:delete val="1"/>
        <c:axPos val="b"/>
        <c:numFmt formatCode="ge" sourceLinked="1"/>
        <c:majorTickMark val="none"/>
        <c:minorTickMark val="none"/>
        <c:tickLblPos val="none"/>
        <c:crossAx val="124200064"/>
        <c:crosses val="autoZero"/>
        <c:auto val="1"/>
        <c:lblOffset val="100"/>
        <c:baseTimeUnit val="years"/>
      </c:dateAx>
      <c:valAx>
        <c:axId val="1242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170.43</c:v>
                </c:pt>
                <c:pt idx="1">
                  <c:v>107.07</c:v>
                </c:pt>
                <c:pt idx="2">
                  <c:v>231.04</c:v>
                </c:pt>
                <c:pt idx="3">
                  <c:v>206.39</c:v>
                </c:pt>
                <c:pt idx="4">
                  <c:v>102.48</c:v>
                </c:pt>
              </c:numCache>
            </c:numRef>
          </c:val>
        </c:ser>
        <c:dLbls>
          <c:showLegendKey val="0"/>
          <c:showVal val="0"/>
          <c:showCatName val="0"/>
          <c:showSerName val="0"/>
          <c:showPercent val="0"/>
          <c:showBubbleSize val="0"/>
        </c:dLbls>
        <c:gapWidth val="150"/>
        <c:axId val="124218368"/>
        <c:axId val="1242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124218368"/>
        <c:axId val="124232832"/>
      </c:lineChart>
      <c:dateAx>
        <c:axId val="124218368"/>
        <c:scaling>
          <c:orientation val="minMax"/>
        </c:scaling>
        <c:delete val="1"/>
        <c:axPos val="b"/>
        <c:numFmt formatCode="ge" sourceLinked="1"/>
        <c:majorTickMark val="none"/>
        <c:minorTickMark val="none"/>
        <c:tickLblPos val="none"/>
        <c:crossAx val="124232832"/>
        <c:crosses val="autoZero"/>
        <c:auto val="1"/>
        <c:lblOffset val="100"/>
        <c:baseTimeUnit val="years"/>
      </c:dateAx>
      <c:valAx>
        <c:axId val="1242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3110.3</c:v>
                </c:pt>
                <c:pt idx="1">
                  <c:v>2956.83</c:v>
                </c:pt>
                <c:pt idx="2">
                  <c:v>2791.21</c:v>
                </c:pt>
                <c:pt idx="3">
                  <c:v>3078.74</c:v>
                </c:pt>
                <c:pt idx="4">
                  <c:v>4154.5200000000004</c:v>
                </c:pt>
              </c:numCache>
            </c:numRef>
          </c:val>
        </c:ser>
        <c:dLbls>
          <c:showLegendKey val="0"/>
          <c:showVal val="0"/>
          <c:showCatName val="0"/>
          <c:showSerName val="0"/>
          <c:showPercent val="0"/>
          <c:showBubbleSize val="0"/>
        </c:dLbls>
        <c:gapWidth val="150"/>
        <c:axId val="124261504"/>
        <c:axId val="1242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24261504"/>
        <c:axId val="124263424"/>
      </c:lineChart>
      <c:dateAx>
        <c:axId val="124261504"/>
        <c:scaling>
          <c:orientation val="minMax"/>
        </c:scaling>
        <c:delete val="1"/>
        <c:axPos val="b"/>
        <c:numFmt formatCode="ge" sourceLinked="1"/>
        <c:majorTickMark val="none"/>
        <c:minorTickMark val="none"/>
        <c:tickLblPos val="none"/>
        <c:crossAx val="124263424"/>
        <c:crosses val="autoZero"/>
        <c:auto val="1"/>
        <c:lblOffset val="100"/>
        <c:baseTimeUnit val="years"/>
      </c:dateAx>
      <c:valAx>
        <c:axId val="1242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71.41</c:v>
                </c:pt>
                <c:pt idx="1">
                  <c:v>83.42</c:v>
                </c:pt>
                <c:pt idx="2">
                  <c:v>82.36</c:v>
                </c:pt>
                <c:pt idx="3">
                  <c:v>83.43</c:v>
                </c:pt>
                <c:pt idx="4">
                  <c:v>77.400000000000006</c:v>
                </c:pt>
              </c:numCache>
            </c:numRef>
          </c:val>
        </c:ser>
        <c:dLbls>
          <c:showLegendKey val="0"/>
          <c:showVal val="0"/>
          <c:showCatName val="0"/>
          <c:showSerName val="0"/>
          <c:showPercent val="0"/>
          <c:showBubbleSize val="0"/>
        </c:dLbls>
        <c:gapWidth val="150"/>
        <c:axId val="124293888"/>
        <c:axId val="12429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24293888"/>
        <c:axId val="124295808"/>
      </c:lineChart>
      <c:dateAx>
        <c:axId val="124293888"/>
        <c:scaling>
          <c:orientation val="minMax"/>
        </c:scaling>
        <c:delete val="1"/>
        <c:axPos val="b"/>
        <c:numFmt formatCode="ge" sourceLinked="1"/>
        <c:majorTickMark val="none"/>
        <c:minorTickMark val="none"/>
        <c:tickLblPos val="none"/>
        <c:crossAx val="124295808"/>
        <c:crosses val="autoZero"/>
        <c:auto val="1"/>
        <c:lblOffset val="100"/>
        <c:baseTimeUnit val="years"/>
      </c:dateAx>
      <c:valAx>
        <c:axId val="1242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159.55000000000001</c:v>
                </c:pt>
                <c:pt idx="1">
                  <c:v>138.52000000000001</c:v>
                </c:pt>
                <c:pt idx="2">
                  <c:v>142.26</c:v>
                </c:pt>
                <c:pt idx="3">
                  <c:v>139.22999999999999</c:v>
                </c:pt>
                <c:pt idx="4">
                  <c:v>149.97999999999999</c:v>
                </c:pt>
              </c:numCache>
            </c:numRef>
          </c:val>
        </c:ser>
        <c:dLbls>
          <c:showLegendKey val="0"/>
          <c:showVal val="0"/>
          <c:showCatName val="0"/>
          <c:showSerName val="0"/>
          <c:showPercent val="0"/>
          <c:showBubbleSize val="0"/>
        </c:dLbls>
        <c:gapWidth val="150"/>
        <c:axId val="124407808"/>
        <c:axId val="1244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24407808"/>
        <c:axId val="124409728"/>
      </c:lineChart>
      <c:dateAx>
        <c:axId val="124407808"/>
        <c:scaling>
          <c:orientation val="minMax"/>
        </c:scaling>
        <c:delete val="1"/>
        <c:axPos val="b"/>
        <c:numFmt formatCode="ge" sourceLinked="1"/>
        <c:majorTickMark val="none"/>
        <c:minorTickMark val="none"/>
        <c:tickLblPos val="none"/>
        <c:crossAx val="124409728"/>
        <c:crosses val="autoZero"/>
        <c:auto val="1"/>
        <c:lblOffset val="100"/>
        <c:baseTimeUnit val="years"/>
      </c:dateAx>
      <c:valAx>
        <c:axId val="124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豊田市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422571</v>
      </c>
      <c r="AM8" s="64"/>
      <c r="AN8" s="64"/>
      <c r="AO8" s="64"/>
      <c r="AP8" s="64"/>
      <c r="AQ8" s="64"/>
      <c r="AR8" s="64"/>
      <c r="AS8" s="64"/>
      <c r="AT8" s="63">
        <f>データ!S6</f>
        <v>918.32</v>
      </c>
      <c r="AU8" s="63"/>
      <c r="AV8" s="63"/>
      <c r="AW8" s="63"/>
      <c r="AX8" s="63"/>
      <c r="AY8" s="63"/>
      <c r="AZ8" s="63"/>
      <c r="BA8" s="63"/>
      <c r="BB8" s="63">
        <f>データ!T6</f>
        <v>460.16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62.42</v>
      </c>
      <c r="J10" s="63"/>
      <c r="K10" s="63"/>
      <c r="L10" s="63"/>
      <c r="M10" s="63"/>
      <c r="N10" s="63"/>
      <c r="O10" s="63"/>
      <c r="P10" s="63">
        <f>データ!O6</f>
        <v>1.5</v>
      </c>
      <c r="Q10" s="63"/>
      <c r="R10" s="63"/>
      <c r="S10" s="63"/>
      <c r="T10" s="63"/>
      <c r="U10" s="63"/>
      <c r="V10" s="63"/>
      <c r="W10" s="63">
        <f>データ!P6</f>
        <v>92.74</v>
      </c>
      <c r="X10" s="63"/>
      <c r="Y10" s="63"/>
      <c r="Z10" s="63"/>
      <c r="AA10" s="63"/>
      <c r="AB10" s="63"/>
      <c r="AC10" s="63"/>
      <c r="AD10" s="64">
        <f>データ!Q6</f>
        <v>1944</v>
      </c>
      <c r="AE10" s="64"/>
      <c r="AF10" s="64"/>
      <c r="AG10" s="64"/>
      <c r="AH10" s="64"/>
      <c r="AI10" s="64"/>
      <c r="AJ10" s="64"/>
      <c r="AK10" s="2"/>
      <c r="AL10" s="64">
        <f>データ!U6</f>
        <v>6355</v>
      </c>
      <c r="AM10" s="64"/>
      <c r="AN10" s="64"/>
      <c r="AO10" s="64"/>
      <c r="AP10" s="64"/>
      <c r="AQ10" s="64"/>
      <c r="AR10" s="64"/>
      <c r="AS10" s="64"/>
      <c r="AT10" s="63">
        <f>データ!V6</f>
        <v>1.44</v>
      </c>
      <c r="AU10" s="63"/>
      <c r="AV10" s="63"/>
      <c r="AW10" s="63"/>
      <c r="AX10" s="63"/>
      <c r="AY10" s="63"/>
      <c r="AZ10" s="63"/>
      <c r="BA10" s="63"/>
      <c r="BB10" s="63">
        <f>データ!W6</f>
        <v>4413.1899999999996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107</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232114</v>
      </c>
      <c r="D6" s="31">
        <f t="shared" si="3"/>
        <v>46</v>
      </c>
      <c r="E6" s="31">
        <f t="shared" si="3"/>
        <v>17</v>
      </c>
      <c r="F6" s="31">
        <f t="shared" si="3"/>
        <v>4</v>
      </c>
      <c r="G6" s="31">
        <f t="shared" si="3"/>
        <v>0</v>
      </c>
      <c r="H6" s="31" t="str">
        <f t="shared" si="3"/>
        <v>愛知県　豊田市</v>
      </c>
      <c r="I6" s="31" t="str">
        <f t="shared" si="3"/>
        <v>法適用</v>
      </c>
      <c r="J6" s="31" t="str">
        <f t="shared" si="3"/>
        <v>下水道事業</v>
      </c>
      <c r="K6" s="31" t="str">
        <f t="shared" si="3"/>
        <v>特定環境保全公共下水道</v>
      </c>
      <c r="L6" s="31" t="str">
        <f t="shared" si="3"/>
        <v>D2</v>
      </c>
      <c r="M6" s="32" t="str">
        <f t="shared" si="3"/>
        <v>-</v>
      </c>
      <c r="N6" s="32">
        <f t="shared" si="3"/>
        <v>62.42</v>
      </c>
      <c r="O6" s="32">
        <f t="shared" si="3"/>
        <v>1.5</v>
      </c>
      <c r="P6" s="32">
        <f t="shared" si="3"/>
        <v>92.74</v>
      </c>
      <c r="Q6" s="32">
        <f t="shared" si="3"/>
        <v>1944</v>
      </c>
      <c r="R6" s="32">
        <f t="shared" si="3"/>
        <v>422571</v>
      </c>
      <c r="S6" s="32">
        <f t="shared" si="3"/>
        <v>918.32</v>
      </c>
      <c r="T6" s="32">
        <f t="shared" si="3"/>
        <v>460.16</v>
      </c>
      <c r="U6" s="32">
        <f t="shared" si="3"/>
        <v>6355</v>
      </c>
      <c r="V6" s="32">
        <f t="shared" si="3"/>
        <v>1.44</v>
      </c>
      <c r="W6" s="32">
        <f t="shared" si="3"/>
        <v>4413.1899999999996</v>
      </c>
      <c r="X6" s="33">
        <f>IF(X7="",NA(),X7)</f>
        <v>100.01</v>
      </c>
      <c r="Y6" s="33">
        <f t="shared" ref="Y6:AG6" si="4">IF(Y7="",NA(),Y7)</f>
        <v>100.17</v>
      </c>
      <c r="Z6" s="33">
        <f t="shared" si="4"/>
        <v>100</v>
      </c>
      <c r="AA6" s="33">
        <f t="shared" si="4"/>
        <v>100.32</v>
      </c>
      <c r="AB6" s="33">
        <f t="shared" si="4"/>
        <v>99.99</v>
      </c>
      <c r="AC6" s="33">
        <f t="shared" si="4"/>
        <v>91.52</v>
      </c>
      <c r="AD6" s="33">
        <f t="shared" si="4"/>
        <v>94.73</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243.86</v>
      </c>
      <c r="AO6" s="33">
        <f t="shared" si="5"/>
        <v>236.15</v>
      </c>
      <c r="AP6" s="33">
        <f t="shared" si="5"/>
        <v>232.81</v>
      </c>
      <c r="AQ6" s="33">
        <f t="shared" si="5"/>
        <v>184.13</v>
      </c>
      <c r="AR6" s="33">
        <f t="shared" si="5"/>
        <v>101.85</v>
      </c>
      <c r="AS6" s="32" t="str">
        <f>IF(AS7="","",IF(AS7="-","【-】","【"&amp;SUBSTITUTE(TEXT(AS7,"#,##0.00"),"-","△")&amp;"】"))</f>
        <v>【98.78】</v>
      </c>
      <c r="AT6" s="33">
        <f>IF(AT7="",NA(),AT7)</f>
        <v>170.43</v>
      </c>
      <c r="AU6" s="33">
        <f t="shared" ref="AU6:BC6" si="6">IF(AU7="",NA(),AU7)</f>
        <v>107.07</v>
      </c>
      <c r="AV6" s="33">
        <f t="shared" si="6"/>
        <v>231.04</v>
      </c>
      <c r="AW6" s="33">
        <f t="shared" si="6"/>
        <v>206.39</v>
      </c>
      <c r="AX6" s="33">
        <f t="shared" si="6"/>
        <v>102.48</v>
      </c>
      <c r="AY6" s="33">
        <f t="shared" si="6"/>
        <v>341.28</v>
      </c>
      <c r="AZ6" s="33">
        <f t="shared" si="6"/>
        <v>243.58</v>
      </c>
      <c r="BA6" s="33">
        <f t="shared" si="6"/>
        <v>290.19</v>
      </c>
      <c r="BB6" s="33">
        <f t="shared" si="6"/>
        <v>63.22</v>
      </c>
      <c r="BC6" s="33">
        <f t="shared" si="6"/>
        <v>49.07</v>
      </c>
      <c r="BD6" s="32" t="str">
        <f>IF(BD7="","",IF(BD7="-","【-】","【"&amp;SUBSTITUTE(TEXT(BD7,"#,##0.00"),"-","△")&amp;"】"))</f>
        <v>【58.70】</v>
      </c>
      <c r="BE6" s="33">
        <f>IF(BE7="",NA(),BE7)</f>
        <v>3110.3</v>
      </c>
      <c r="BF6" s="33">
        <f t="shared" ref="BF6:BN6" si="7">IF(BF7="",NA(),BF7)</f>
        <v>2956.83</v>
      </c>
      <c r="BG6" s="33">
        <f t="shared" si="7"/>
        <v>2791.21</v>
      </c>
      <c r="BH6" s="33">
        <f t="shared" si="7"/>
        <v>3078.74</v>
      </c>
      <c r="BI6" s="33">
        <f t="shared" si="7"/>
        <v>4154.5200000000004</v>
      </c>
      <c r="BJ6" s="33">
        <f t="shared" si="7"/>
        <v>1764.87</v>
      </c>
      <c r="BK6" s="33">
        <f t="shared" si="7"/>
        <v>1622.51</v>
      </c>
      <c r="BL6" s="33">
        <f t="shared" si="7"/>
        <v>1569.13</v>
      </c>
      <c r="BM6" s="33">
        <f t="shared" si="7"/>
        <v>1436</v>
      </c>
      <c r="BN6" s="33">
        <f t="shared" si="7"/>
        <v>1434.89</v>
      </c>
      <c r="BO6" s="32" t="str">
        <f>IF(BO7="","",IF(BO7="-","【-】","【"&amp;SUBSTITUTE(TEXT(BO7,"#,##0.00"),"-","△")&amp;"】"))</f>
        <v>【1,457.06】</v>
      </c>
      <c r="BP6" s="33">
        <f>IF(BP7="",NA(),BP7)</f>
        <v>71.41</v>
      </c>
      <c r="BQ6" s="33">
        <f t="shared" ref="BQ6:BY6" si="8">IF(BQ7="",NA(),BQ7)</f>
        <v>83.42</v>
      </c>
      <c r="BR6" s="33">
        <f t="shared" si="8"/>
        <v>82.36</v>
      </c>
      <c r="BS6" s="33">
        <f t="shared" si="8"/>
        <v>83.43</v>
      </c>
      <c r="BT6" s="33">
        <f t="shared" si="8"/>
        <v>77.400000000000006</v>
      </c>
      <c r="BU6" s="33">
        <f t="shared" si="8"/>
        <v>60.75</v>
      </c>
      <c r="BV6" s="33">
        <f t="shared" si="8"/>
        <v>62.83</v>
      </c>
      <c r="BW6" s="33">
        <f t="shared" si="8"/>
        <v>64.63</v>
      </c>
      <c r="BX6" s="33">
        <f t="shared" si="8"/>
        <v>66.56</v>
      </c>
      <c r="BY6" s="33">
        <f t="shared" si="8"/>
        <v>66.22</v>
      </c>
      <c r="BZ6" s="32" t="str">
        <f>IF(BZ7="","",IF(BZ7="-","【-】","【"&amp;SUBSTITUTE(TEXT(BZ7,"#,##0.00"),"-","△")&amp;"】"))</f>
        <v>【64.73】</v>
      </c>
      <c r="CA6" s="33">
        <f>IF(CA7="",NA(),CA7)</f>
        <v>159.55000000000001</v>
      </c>
      <c r="CB6" s="33">
        <f t="shared" ref="CB6:CJ6" si="9">IF(CB7="",NA(),CB7)</f>
        <v>138.52000000000001</v>
      </c>
      <c r="CC6" s="33">
        <f t="shared" si="9"/>
        <v>142.26</v>
      </c>
      <c r="CD6" s="33">
        <f t="shared" si="9"/>
        <v>139.22999999999999</v>
      </c>
      <c r="CE6" s="33">
        <f t="shared" si="9"/>
        <v>149.97999999999999</v>
      </c>
      <c r="CF6" s="33">
        <f t="shared" si="9"/>
        <v>256</v>
      </c>
      <c r="CG6" s="33">
        <f t="shared" si="9"/>
        <v>250.43</v>
      </c>
      <c r="CH6" s="33">
        <f t="shared" si="9"/>
        <v>245.75</v>
      </c>
      <c r="CI6" s="33">
        <f t="shared" si="9"/>
        <v>244.29</v>
      </c>
      <c r="CJ6" s="33">
        <f t="shared" si="9"/>
        <v>246.72</v>
      </c>
      <c r="CK6" s="32" t="str">
        <f>IF(CK7="","",IF(CK7="-","【-】","【"&amp;SUBSTITUTE(TEXT(CK7,"#,##0.00"),"-","△")&amp;"】"))</f>
        <v>【250.25】</v>
      </c>
      <c r="CL6" s="33">
        <f>IF(CL7="",NA(),CL7)</f>
        <v>42.58</v>
      </c>
      <c r="CM6" s="33">
        <f t="shared" ref="CM6:CU6" si="10">IF(CM7="",NA(),CM7)</f>
        <v>43.12</v>
      </c>
      <c r="CN6" s="33">
        <f t="shared" si="10"/>
        <v>43.66</v>
      </c>
      <c r="CO6" s="33">
        <f t="shared" si="10"/>
        <v>42.04</v>
      </c>
      <c r="CP6" s="33">
        <f t="shared" si="10"/>
        <v>46.24</v>
      </c>
      <c r="CQ6" s="33">
        <f t="shared" si="10"/>
        <v>41.59</v>
      </c>
      <c r="CR6" s="33">
        <f t="shared" si="10"/>
        <v>42.31</v>
      </c>
      <c r="CS6" s="33">
        <f t="shared" si="10"/>
        <v>43.65</v>
      </c>
      <c r="CT6" s="33">
        <f t="shared" si="10"/>
        <v>43.58</v>
      </c>
      <c r="CU6" s="33">
        <f t="shared" si="10"/>
        <v>41.35</v>
      </c>
      <c r="CV6" s="32" t="str">
        <f>IF(CV7="","",IF(CV7="-","【-】","【"&amp;SUBSTITUTE(TEXT(CV7,"#,##0.00"),"-","△")&amp;"】"))</f>
        <v>【40.31】</v>
      </c>
      <c r="CW6" s="33">
        <f>IF(CW7="",NA(),CW7)</f>
        <v>82.45</v>
      </c>
      <c r="CX6" s="33">
        <f t="shared" ref="CX6:DF6" si="11">IF(CX7="",NA(),CX7)</f>
        <v>80.7</v>
      </c>
      <c r="CY6" s="33">
        <f t="shared" si="11"/>
        <v>85.55</v>
      </c>
      <c r="CZ6" s="33">
        <f t="shared" si="11"/>
        <v>86.16</v>
      </c>
      <c r="DA6" s="33">
        <f t="shared" si="11"/>
        <v>86.51</v>
      </c>
      <c r="DB6" s="33">
        <f t="shared" si="11"/>
        <v>80.47</v>
      </c>
      <c r="DC6" s="33">
        <f t="shared" si="11"/>
        <v>81.3</v>
      </c>
      <c r="DD6" s="33">
        <f t="shared" si="11"/>
        <v>82.2</v>
      </c>
      <c r="DE6" s="33">
        <f t="shared" si="11"/>
        <v>82.35</v>
      </c>
      <c r="DF6" s="33">
        <f t="shared" si="11"/>
        <v>82.9</v>
      </c>
      <c r="DG6" s="32" t="str">
        <f>IF(DG7="","",IF(DG7="-","【-】","【"&amp;SUBSTITUTE(TEXT(DG7,"#,##0.00"),"-","△")&amp;"】"))</f>
        <v>【81.28】</v>
      </c>
      <c r="DH6" s="33">
        <f>IF(DH7="",NA(),DH7)</f>
        <v>2.0499999999999998</v>
      </c>
      <c r="DI6" s="33">
        <f t="shared" ref="DI6:DQ6" si="12">IF(DI7="",NA(),DI7)</f>
        <v>4.1399999999999997</v>
      </c>
      <c r="DJ6" s="33">
        <f t="shared" si="12"/>
        <v>6.09</v>
      </c>
      <c r="DK6" s="33">
        <f t="shared" si="12"/>
        <v>12.34</v>
      </c>
      <c r="DL6" s="33">
        <f t="shared" si="12"/>
        <v>7.86</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232114</v>
      </c>
      <c r="D7" s="35">
        <v>46</v>
      </c>
      <c r="E7" s="35">
        <v>17</v>
      </c>
      <c r="F7" s="35">
        <v>4</v>
      </c>
      <c r="G7" s="35">
        <v>0</v>
      </c>
      <c r="H7" s="35" t="s">
        <v>96</v>
      </c>
      <c r="I7" s="35" t="s">
        <v>97</v>
      </c>
      <c r="J7" s="35" t="s">
        <v>98</v>
      </c>
      <c r="K7" s="35" t="s">
        <v>99</v>
      </c>
      <c r="L7" s="35" t="s">
        <v>100</v>
      </c>
      <c r="M7" s="36" t="s">
        <v>101</v>
      </c>
      <c r="N7" s="36">
        <v>62.42</v>
      </c>
      <c r="O7" s="36">
        <v>1.5</v>
      </c>
      <c r="P7" s="36">
        <v>92.74</v>
      </c>
      <c r="Q7" s="36">
        <v>1944</v>
      </c>
      <c r="R7" s="36">
        <v>422571</v>
      </c>
      <c r="S7" s="36">
        <v>918.32</v>
      </c>
      <c r="T7" s="36">
        <v>460.16</v>
      </c>
      <c r="U7" s="36">
        <v>6355</v>
      </c>
      <c r="V7" s="36">
        <v>1.44</v>
      </c>
      <c r="W7" s="36">
        <v>4413.1899999999996</v>
      </c>
      <c r="X7" s="36">
        <v>100.01</v>
      </c>
      <c r="Y7" s="36">
        <v>100.17</v>
      </c>
      <c r="Z7" s="36">
        <v>100</v>
      </c>
      <c r="AA7" s="36">
        <v>100.32</v>
      </c>
      <c r="AB7" s="36">
        <v>99.99</v>
      </c>
      <c r="AC7" s="36">
        <v>91.52</v>
      </c>
      <c r="AD7" s="36">
        <v>94.73</v>
      </c>
      <c r="AE7" s="36">
        <v>96.59</v>
      </c>
      <c r="AF7" s="36">
        <v>101.24</v>
      </c>
      <c r="AG7" s="36">
        <v>100.94</v>
      </c>
      <c r="AH7" s="36">
        <v>100.36</v>
      </c>
      <c r="AI7" s="36">
        <v>0</v>
      </c>
      <c r="AJ7" s="36">
        <v>0</v>
      </c>
      <c r="AK7" s="36">
        <v>0</v>
      </c>
      <c r="AL7" s="36">
        <v>0</v>
      </c>
      <c r="AM7" s="36">
        <v>0</v>
      </c>
      <c r="AN7" s="36">
        <v>243.86</v>
      </c>
      <c r="AO7" s="36">
        <v>236.15</v>
      </c>
      <c r="AP7" s="36">
        <v>232.81</v>
      </c>
      <c r="AQ7" s="36">
        <v>184.13</v>
      </c>
      <c r="AR7" s="36">
        <v>101.85</v>
      </c>
      <c r="AS7" s="36">
        <v>98.78</v>
      </c>
      <c r="AT7" s="36">
        <v>170.43</v>
      </c>
      <c r="AU7" s="36">
        <v>107.07</v>
      </c>
      <c r="AV7" s="36">
        <v>231.04</v>
      </c>
      <c r="AW7" s="36">
        <v>206.39</v>
      </c>
      <c r="AX7" s="36">
        <v>102.48</v>
      </c>
      <c r="AY7" s="36">
        <v>341.28</v>
      </c>
      <c r="AZ7" s="36">
        <v>243.58</v>
      </c>
      <c r="BA7" s="36">
        <v>290.19</v>
      </c>
      <c r="BB7" s="36">
        <v>63.22</v>
      </c>
      <c r="BC7" s="36">
        <v>49.07</v>
      </c>
      <c r="BD7" s="36">
        <v>58.7</v>
      </c>
      <c r="BE7" s="36">
        <v>3110.3</v>
      </c>
      <c r="BF7" s="36">
        <v>2956.83</v>
      </c>
      <c r="BG7" s="36">
        <v>2791.21</v>
      </c>
      <c r="BH7" s="36">
        <v>3078.74</v>
      </c>
      <c r="BI7" s="36">
        <v>4154.5200000000004</v>
      </c>
      <c r="BJ7" s="36">
        <v>1764.87</v>
      </c>
      <c r="BK7" s="36">
        <v>1622.51</v>
      </c>
      <c r="BL7" s="36">
        <v>1569.13</v>
      </c>
      <c r="BM7" s="36">
        <v>1436</v>
      </c>
      <c r="BN7" s="36">
        <v>1434.89</v>
      </c>
      <c r="BO7" s="36">
        <v>1457.06</v>
      </c>
      <c r="BP7" s="36">
        <v>71.41</v>
      </c>
      <c r="BQ7" s="36">
        <v>83.42</v>
      </c>
      <c r="BR7" s="36">
        <v>82.36</v>
      </c>
      <c r="BS7" s="36">
        <v>83.43</v>
      </c>
      <c r="BT7" s="36">
        <v>77.400000000000006</v>
      </c>
      <c r="BU7" s="36">
        <v>60.75</v>
      </c>
      <c r="BV7" s="36">
        <v>62.83</v>
      </c>
      <c r="BW7" s="36">
        <v>64.63</v>
      </c>
      <c r="BX7" s="36">
        <v>66.56</v>
      </c>
      <c r="BY7" s="36">
        <v>66.22</v>
      </c>
      <c r="BZ7" s="36">
        <v>64.73</v>
      </c>
      <c r="CA7" s="36">
        <v>159.55000000000001</v>
      </c>
      <c r="CB7" s="36">
        <v>138.52000000000001</v>
      </c>
      <c r="CC7" s="36">
        <v>142.26</v>
      </c>
      <c r="CD7" s="36">
        <v>139.22999999999999</v>
      </c>
      <c r="CE7" s="36">
        <v>149.97999999999999</v>
      </c>
      <c r="CF7" s="36">
        <v>256</v>
      </c>
      <c r="CG7" s="36">
        <v>250.43</v>
      </c>
      <c r="CH7" s="36">
        <v>245.75</v>
      </c>
      <c r="CI7" s="36">
        <v>244.29</v>
      </c>
      <c r="CJ7" s="36">
        <v>246.72</v>
      </c>
      <c r="CK7" s="36">
        <v>250.25</v>
      </c>
      <c r="CL7" s="36">
        <v>42.58</v>
      </c>
      <c r="CM7" s="36">
        <v>43.12</v>
      </c>
      <c r="CN7" s="36">
        <v>43.66</v>
      </c>
      <c r="CO7" s="36">
        <v>42.04</v>
      </c>
      <c r="CP7" s="36">
        <v>46.24</v>
      </c>
      <c r="CQ7" s="36">
        <v>41.59</v>
      </c>
      <c r="CR7" s="36">
        <v>42.31</v>
      </c>
      <c r="CS7" s="36">
        <v>43.65</v>
      </c>
      <c r="CT7" s="36">
        <v>43.58</v>
      </c>
      <c r="CU7" s="36">
        <v>41.35</v>
      </c>
      <c r="CV7" s="36">
        <v>40.31</v>
      </c>
      <c r="CW7" s="36">
        <v>82.45</v>
      </c>
      <c r="CX7" s="36">
        <v>80.7</v>
      </c>
      <c r="CY7" s="36">
        <v>85.55</v>
      </c>
      <c r="CZ7" s="36">
        <v>86.16</v>
      </c>
      <c r="DA7" s="36">
        <v>86.51</v>
      </c>
      <c r="DB7" s="36">
        <v>80.47</v>
      </c>
      <c r="DC7" s="36">
        <v>81.3</v>
      </c>
      <c r="DD7" s="36">
        <v>82.2</v>
      </c>
      <c r="DE7" s="36">
        <v>82.35</v>
      </c>
      <c r="DF7" s="36">
        <v>82.9</v>
      </c>
      <c r="DG7" s="36">
        <v>81.28</v>
      </c>
      <c r="DH7" s="36">
        <v>2.0499999999999998</v>
      </c>
      <c r="DI7" s="36">
        <v>4.1399999999999997</v>
      </c>
      <c r="DJ7" s="36">
        <v>6.09</v>
      </c>
      <c r="DK7" s="36">
        <v>12.34</v>
      </c>
      <c r="DL7" s="36">
        <v>7.86</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浩司</cp:lastModifiedBy>
  <dcterms:created xsi:type="dcterms:W3CDTF">2017-02-08T02:39:18Z</dcterms:created>
  <dcterms:modified xsi:type="dcterms:W3CDTF">2017-02-14T01:49:42Z</dcterms:modified>
  <cp:category/>
</cp:coreProperties>
</file>