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AL8" i="4"/>
  <c r="P8" i="4"/>
  <c r="C10" i="5" l="1"/>
  <c r="D10" i="5"/>
  <c r="E10" i="5"/>
  <c r="B10" i="5"/>
</calcChain>
</file>

<file path=xl/sharedStrings.xml><?xml version="1.0" encoding="utf-8"?>
<sst xmlns="http://schemas.openxmlformats.org/spreadsheetml/2006/main" count="220" uniqueCount="109">
  <si>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</si>
  <si>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</si>
  <si>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</si>
  <si>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</si>
  <si>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</si>
  <si>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</si>
  <si>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</si>
  <si>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</si>
  <si>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</si>
  <si>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</si>
  <si>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</si>
  <si>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</si>
  <si>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</si>
  <si>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</si>
  <si>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</si>
  <si>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</si>
  <si>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</si>
  <si>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</si>
  <si>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</si>
  <si>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</si>
  <si>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</si>
  <si>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</si>
  <si>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</si>
  <si>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</si>
  <si>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</si>
  <si>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</si>
  <si>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</si>
  <si>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</si>
  <si>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</si>
  <si>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</si>
  <si>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</si>
  <si>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</si>
  <si>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</si>
  <si>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</si>
  <si>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</si>
  <si>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</si>
  <si>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</si>
  <si>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</si>
  <si>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</si>
  <si>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</si>
  <si>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</si>
  <si>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</si>
  <si>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</si>
  <si>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</si>
  <si>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</si>
  <si>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</si>
  <si>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</si>
  <si>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</si>
  <si>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</si>
  <si>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</si>
  <si>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</si>
  <si>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</si>
  <si>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</si>
  <si>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</si>
  <si>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</si>
  <si>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</si>
  <si>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</si>
  <si>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</si>
  <si>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</si>
  <si>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</si>
  <si>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</si>
  <si>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</si>
  <si>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</si>
  <si>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</si>
  <si>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</si>
  <si>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</si>
  <si>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</si>
  <si>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</si>
  <si>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</si>
  <si>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</si>
  <si>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</si>
  <si>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</si>
  <si>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</si>
  <si>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</si>
  <si>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</si>
  <si>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</si>
  <si>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</si>
  <si>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</si>
  <si>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</si>
  <si>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</si>
  <si>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</si>
  <si>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</si>
  <si>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</si>
  <si>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</si>
  <si>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</si>
  <si>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</si>
  <si>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</si>
  <si>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</si>
  <si>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</si>
  <si>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</si>
  <si>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</si>
  <si>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</si>
  <si>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</si>
  <si>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</si>
  <si>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</si>
  <si>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豊田市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</si>
  <si>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</si>
  <si>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</si>
  <si>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</si>
  <si>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</si>
  <si>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</si>
  <si>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</si>
  <si>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</si>
  <si>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</si>
  <si>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</si>
  <si>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</si>
  <si>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一般会計からの繰入れにより収支不足額が発生していませんが、今後、税制等の変更による財政構造の変化によって一般会計の状況が厳しくなっていくことが想定されます。費用削減等による効率的な事業運営を進め、一般会計からの繰入れを抑制できるよう努めてまいります。上述のとおり、27年度末に2処理場を廃止し、一部の地区を流域下水道に編入しています。これにより、施設の維持管理費等の削減及び将来の施設の更新費用が不要になりました。他の施設についても同様の手法を検討し、より効率的な事業の運営を目指していきます。
　管渠の更新については、アセットマネジメントの本格運用により、更新の平準化により財政収支とのバランスのとれた中長期的な管渠の更新計画を立てていきます。</t>
    <rPh sb="1" eb="3">
      <t>イッパン</t>
    </rPh>
    <rPh sb="3" eb="5">
      <t>カイケイ</t>
    </rPh>
    <rPh sb="8" eb="10">
      <t>クリイ</t>
    </rPh>
    <rPh sb="14" eb="16">
      <t>シュウシ</t>
    </rPh>
    <rPh sb="16" eb="18">
      <t>フソク</t>
    </rPh>
    <rPh sb="18" eb="19">
      <t>ガク</t>
    </rPh>
    <rPh sb="20" eb="22">
      <t>ハッセイ</t>
    </rPh>
    <rPh sb="30" eb="32">
      <t>コンゴ</t>
    </rPh>
    <rPh sb="33" eb="35">
      <t>ゼイセイ</t>
    </rPh>
    <rPh sb="35" eb="36">
      <t>トウ</t>
    </rPh>
    <rPh sb="37" eb="39">
      <t>ヘンコウ</t>
    </rPh>
    <rPh sb="42" eb="44">
      <t>ザイセイ</t>
    </rPh>
    <rPh sb="44" eb="46">
      <t>コウゾウ</t>
    </rPh>
    <rPh sb="47" eb="49">
      <t>ヘンカ</t>
    </rPh>
    <rPh sb="53" eb="55">
      <t>イッパン</t>
    </rPh>
    <rPh sb="55" eb="57">
      <t>カイケイ</t>
    </rPh>
    <rPh sb="58" eb="60">
      <t>ジョウキョウ</t>
    </rPh>
    <rPh sb="61" eb="62">
      <t>キビ</t>
    </rPh>
    <rPh sb="72" eb="74">
      <t>ソウテイ</t>
    </rPh>
    <rPh sb="79" eb="81">
      <t>ヒヨウ</t>
    </rPh>
    <rPh sb="81" eb="83">
      <t>サクゲン</t>
    </rPh>
    <rPh sb="83" eb="84">
      <t>トウ</t>
    </rPh>
    <rPh sb="126" eb="128">
      <t>ジョウジュツ</t>
    </rPh>
    <rPh sb="186" eb="187">
      <t>オヨ</t>
    </rPh>
    <rPh sb="188" eb="190">
      <t>ショウライ</t>
    </rPh>
    <rPh sb="191" eb="193">
      <t>シセツ</t>
    </rPh>
    <rPh sb="194" eb="196">
      <t>コウシン</t>
    </rPh>
    <rPh sb="196" eb="198">
      <t>ヒヨウ</t>
    </rPh>
    <rPh sb="199" eb="201">
      <t>フヨウ</t>
    </rPh>
    <rPh sb="208" eb="209">
      <t>ホカ</t>
    </rPh>
    <rPh sb="210" eb="212">
      <t>シセツ</t>
    </rPh>
    <rPh sb="217" eb="219">
      <t>ドウヨウ</t>
    </rPh>
    <rPh sb="220" eb="222">
      <t>シュホウ</t>
    </rPh>
    <rPh sb="223" eb="225">
      <t>ケントウ</t>
    </rPh>
    <rPh sb="229" eb="232">
      <t>コウリツテキ</t>
    </rPh>
    <rPh sb="233" eb="235">
      <t>ジギョウ</t>
    </rPh>
    <rPh sb="236" eb="238">
      <t>ウンエイ</t>
    </rPh>
    <rPh sb="239" eb="241">
      <t>メザ</t>
    </rPh>
    <rPh sb="250" eb="252">
      <t>カンキョ</t>
    </rPh>
    <rPh sb="253" eb="255">
      <t>コウシン</t>
    </rPh>
    <rPh sb="274" eb="276">
      <t>ウンヨウ</t>
    </rPh>
    <rPh sb="280" eb="282">
      <t>コウシン</t>
    </rPh>
    <rPh sb="283" eb="286">
      <t>ヘイジュンカ</t>
    </rPh>
    <rPh sb="289" eb="291">
      <t>ザイセイ</t>
    </rPh>
    <rPh sb="291" eb="293">
      <t>シュウシ</t>
    </rPh>
    <rPh sb="303" eb="307">
      <t>チュウチョウキテキ</t>
    </rPh>
    <rPh sb="308" eb="310">
      <t>カンキョ</t>
    </rPh>
    <rPh sb="311" eb="313">
      <t>コウシン</t>
    </rPh>
    <rPh sb="313" eb="315">
      <t>ケイカク</t>
    </rPh>
    <rPh sb="316" eb="317">
      <t>タ</t>
    </rPh>
    <phoneticPr fontId="4"/>
  </si>
  <si>
    <t>「①経常収支比率」は、100％前後で推移していますが、収支不足額を一般会計からの繰入れていることによります。
「③流動比率」は、26年度の会計制度変更により数値が悪化しましたが、依然100％を超える数値を示しており、類似団体と比較しても良好な数値を保っています。
「④企業債残高対事業規模比率」は、現在は大きな建設改良事業を行っておらず、新規の起債を行っていないため、今後も徐々に低下していくと想定されます。
「⑤経費回収率」は、「⑧水洗化率」が高い数値であるにもかかわらず、50％を下回っており、類似団体平均よりも低い状況にあります。公共下水道と同様の使用料体系をとっており、処理区域内の人口密度が公共下水道よりも低いため、構造的に使用料収入の大幅な増収は望めない状況にあります。経費削減等による効率的な事業運営を図る必要があります。
「⑥汚水処理原価」は、処理場のポンプ類のオーバーホール費用の増加等により数値が悪化しました。一方、27年度末に2処理場を廃止し、一部の地区を流域下水道に編入しました。これにより施設の維持管理費等が削減され、「⑤経費回収率」とともに数値の改善が見込まれます。
「⑦施設利用率」は、類似団体と比べて高く、適正な規模にあると考えられます。</t>
    <rPh sb="15" eb="17">
      <t>ゼンゴ</t>
    </rPh>
    <rPh sb="18" eb="20">
      <t>スイイ</t>
    </rPh>
    <rPh sb="27" eb="29">
      <t>シュウシ</t>
    </rPh>
    <rPh sb="29" eb="31">
      <t>フソク</t>
    </rPh>
    <rPh sb="31" eb="32">
      <t>ガク</t>
    </rPh>
    <rPh sb="33" eb="35">
      <t>イッパン</t>
    </rPh>
    <rPh sb="35" eb="37">
      <t>カイケイ</t>
    </rPh>
    <rPh sb="40" eb="42">
      <t>クリイレ</t>
    </rPh>
    <rPh sb="57" eb="59">
      <t>リュウドウ</t>
    </rPh>
    <rPh sb="59" eb="61">
      <t>ヒリツ</t>
    </rPh>
    <rPh sb="66" eb="68">
      <t>ネンド</t>
    </rPh>
    <rPh sb="69" eb="71">
      <t>カイケイ</t>
    </rPh>
    <rPh sb="71" eb="73">
      <t>セイド</t>
    </rPh>
    <rPh sb="73" eb="75">
      <t>ヘンコウ</t>
    </rPh>
    <rPh sb="78" eb="80">
      <t>スウチ</t>
    </rPh>
    <rPh sb="81" eb="83">
      <t>アッカ</t>
    </rPh>
    <rPh sb="89" eb="91">
      <t>イゼン</t>
    </rPh>
    <rPh sb="96" eb="97">
      <t>コ</t>
    </rPh>
    <rPh sb="99" eb="101">
      <t>スウチ</t>
    </rPh>
    <rPh sb="102" eb="103">
      <t>シメ</t>
    </rPh>
    <rPh sb="108" eb="110">
      <t>ルイジ</t>
    </rPh>
    <rPh sb="110" eb="112">
      <t>ダンタイ</t>
    </rPh>
    <rPh sb="113" eb="115">
      <t>ヒカク</t>
    </rPh>
    <rPh sb="118" eb="120">
      <t>リョウコウ</t>
    </rPh>
    <rPh sb="121" eb="123">
      <t>スウチ</t>
    </rPh>
    <rPh sb="124" eb="125">
      <t>タモ</t>
    </rPh>
    <rPh sb="134" eb="136">
      <t>キギョウ</t>
    </rPh>
    <rPh sb="136" eb="137">
      <t>サイ</t>
    </rPh>
    <rPh sb="137" eb="139">
      <t>ザンダカ</t>
    </rPh>
    <rPh sb="139" eb="140">
      <t>タイ</t>
    </rPh>
    <rPh sb="140" eb="142">
      <t>ジギョウ</t>
    </rPh>
    <rPh sb="142" eb="144">
      <t>キボ</t>
    </rPh>
    <rPh sb="144" eb="146">
      <t>ヒリツ</t>
    </rPh>
    <rPh sb="152" eb="153">
      <t>オオ</t>
    </rPh>
    <rPh sb="155" eb="157">
      <t>ケンセツ</t>
    </rPh>
    <rPh sb="157" eb="159">
      <t>カイリョウ</t>
    </rPh>
    <rPh sb="159" eb="161">
      <t>ジギョウ</t>
    </rPh>
    <rPh sb="162" eb="163">
      <t>オコナ</t>
    </rPh>
    <rPh sb="169" eb="171">
      <t>シンキ</t>
    </rPh>
    <rPh sb="172" eb="174">
      <t>キサイ</t>
    </rPh>
    <rPh sb="175" eb="176">
      <t>オコナ</t>
    </rPh>
    <rPh sb="184" eb="186">
      <t>コンゴ</t>
    </rPh>
    <rPh sb="187" eb="189">
      <t>ジョジョ</t>
    </rPh>
    <rPh sb="190" eb="192">
      <t>テイカ</t>
    </rPh>
    <rPh sb="197" eb="199">
      <t>ソウテイ</t>
    </rPh>
    <rPh sb="242" eb="243">
      <t>シタ</t>
    </rPh>
    <rPh sb="243" eb="244">
      <t>マワ</t>
    </rPh>
    <rPh sb="249" eb="251">
      <t>ルイジ</t>
    </rPh>
    <rPh sb="251" eb="253">
      <t>ダンタイ</t>
    </rPh>
    <rPh sb="253" eb="255">
      <t>ヘイキン</t>
    </rPh>
    <rPh sb="258" eb="259">
      <t>ヒク</t>
    </rPh>
    <rPh sb="260" eb="262">
      <t>ジョウキョウ</t>
    </rPh>
    <rPh sb="274" eb="276">
      <t>ドウヨウ</t>
    </rPh>
    <rPh sb="277" eb="280">
      <t>シヨウリョウ</t>
    </rPh>
    <rPh sb="280" eb="282">
      <t>タイケイ</t>
    </rPh>
    <rPh sb="300" eb="302">
      <t>コウキョウ</t>
    </rPh>
    <rPh sb="302" eb="305">
      <t>ゲスイドウ</t>
    </rPh>
    <rPh sb="317" eb="320">
      <t>シヨウリョウ</t>
    </rPh>
    <rPh sb="320" eb="322">
      <t>シュウニュウ</t>
    </rPh>
    <rPh sb="323" eb="325">
      <t>オオハバ</t>
    </rPh>
    <rPh sb="326" eb="328">
      <t>ゾウシュウ</t>
    </rPh>
    <rPh sb="329" eb="330">
      <t>ノゾ</t>
    </rPh>
    <rPh sb="333" eb="335">
      <t>ジョウキョウ</t>
    </rPh>
    <rPh sb="341" eb="343">
      <t>ケイヒ</t>
    </rPh>
    <rPh sb="343" eb="345">
      <t>サクゲン</t>
    </rPh>
    <rPh sb="345" eb="346">
      <t>トウ</t>
    </rPh>
    <rPh sb="349" eb="352">
      <t>コウリツテキ</t>
    </rPh>
    <rPh sb="353" eb="355">
      <t>ジギョウ</t>
    </rPh>
    <rPh sb="355" eb="357">
      <t>ウンエイ</t>
    </rPh>
    <rPh sb="358" eb="359">
      <t>ハカ</t>
    </rPh>
    <rPh sb="360" eb="362">
      <t>ヒツヨウ</t>
    </rPh>
    <rPh sb="371" eb="373">
      <t>オスイ</t>
    </rPh>
    <rPh sb="373" eb="375">
      <t>ショリ</t>
    </rPh>
    <rPh sb="375" eb="377">
      <t>ゲンカ</t>
    </rPh>
    <rPh sb="380" eb="383">
      <t>ショリジョウ</t>
    </rPh>
    <rPh sb="387" eb="388">
      <t>ルイ</t>
    </rPh>
    <rPh sb="396" eb="398">
      <t>ヒヨウ</t>
    </rPh>
    <rPh sb="399" eb="401">
      <t>ゾウカ</t>
    </rPh>
    <rPh sb="401" eb="402">
      <t>トウ</t>
    </rPh>
    <rPh sb="405" eb="407">
      <t>スウチ</t>
    </rPh>
    <rPh sb="408" eb="410">
      <t>アッカ</t>
    </rPh>
    <rPh sb="415" eb="417">
      <t>イッポウ</t>
    </rPh>
    <rPh sb="420" eb="422">
      <t>ネンド</t>
    </rPh>
    <rPh sb="422" eb="423">
      <t>マツ</t>
    </rPh>
    <rPh sb="425" eb="428">
      <t>ショリジョウ</t>
    </rPh>
    <rPh sb="429" eb="431">
      <t>ハイシ</t>
    </rPh>
    <rPh sb="433" eb="435">
      <t>イチブ</t>
    </rPh>
    <rPh sb="436" eb="438">
      <t>チク</t>
    </rPh>
    <rPh sb="439" eb="441">
      <t>リュウイキ</t>
    </rPh>
    <rPh sb="441" eb="444">
      <t>ゲスイドウ</t>
    </rPh>
    <rPh sb="445" eb="447">
      <t>ヘンニュウ</t>
    </rPh>
    <rPh sb="457" eb="459">
      <t>シセツ</t>
    </rPh>
    <rPh sb="460" eb="462">
      <t>イジ</t>
    </rPh>
    <rPh sb="462" eb="464">
      <t>カンリ</t>
    </rPh>
    <rPh sb="464" eb="465">
      <t>ヒ</t>
    </rPh>
    <rPh sb="465" eb="466">
      <t>トウ</t>
    </rPh>
    <rPh sb="467" eb="469">
      <t>サクゲン</t>
    </rPh>
    <rPh sb="484" eb="486">
      <t>スウチ</t>
    </rPh>
    <rPh sb="487" eb="489">
      <t>カイゼン</t>
    </rPh>
    <rPh sb="490" eb="492">
      <t>ミコ</t>
    </rPh>
    <rPh sb="500" eb="502">
      <t>シセツ</t>
    </rPh>
    <rPh sb="502" eb="505">
      <t>リヨウリツ</t>
    </rPh>
    <rPh sb="508" eb="510">
      <t>ルイジ</t>
    </rPh>
    <rPh sb="510" eb="512">
      <t>ダンタイ</t>
    </rPh>
    <rPh sb="513" eb="514">
      <t>クラ</t>
    </rPh>
    <rPh sb="516" eb="517">
      <t>タカ</t>
    </rPh>
    <rPh sb="519" eb="521">
      <t>テキセイ</t>
    </rPh>
    <rPh sb="522" eb="524">
      <t>キボ</t>
    </rPh>
    <rPh sb="528" eb="529">
      <t>カンガ</t>
    </rPh>
    <phoneticPr fontId="4"/>
  </si>
  <si>
    <t>「①有形固定資産減価償却率」は、徐々に増加していますが、耐用年数を超えた管渠はなく、比較的新しい資産が多いことを示しています。そのため更新の必要性が低く「③管渠改善率」は、散発的に実施している状況です。
　今後、本格的な更新時期を迎える前にアセットマネジメント導入によりリスクを総合的に評価できる体制を構築し、更新事業の精査による平準化等を図り、適正な計画に基づいた更新を実施していきます。</t>
    <rPh sb="2" eb="4">
      <t>ユウケイ</t>
    </rPh>
    <rPh sb="4" eb="6">
      <t>コテイ</t>
    </rPh>
    <rPh sb="6" eb="8">
      <t>シサン</t>
    </rPh>
    <rPh sb="8" eb="10">
      <t>ゲンカ</t>
    </rPh>
    <rPh sb="10" eb="12">
      <t>ショウキャク</t>
    </rPh>
    <rPh sb="12" eb="13">
      <t>リツ</t>
    </rPh>
    <rPh sb="16" eb="18">
      <t>ジョジョ</t>
    </rPh>
    <rPh sb="19" eb="21">
      <t>ゾウカ</t>
    </rPh>
    <rPh sb="28" eb="30">
      <t>タイヨウ</t>
    </rPh>
    <rPh sb="30" eb="32">
      <t>ネンスウ</t>
    </rPh>
    <rPh sb="33" eb="34">
      <t>コ</t>
    </rPh>
    <rPh sb="36" eb="38">
      <t>カンキョ</t>
    </rPh>
    <rPh sb="42" eb="45">
      <t>ヒカクテキ</t>
    </rPh>
    <rPh sb="45" eb="46">
      <t>アタラ</t>
    </rPh>
    <rPh sb="48" eb="50">
      <t>シサン</t>
    </rPh>
    <rPh sb="51" eb="52">
      <t>オオ</t>
    </rPh>
    <rPh sb="56" eb="57">
      <t>シメ</t>
    </rPh>
    <rPh sb="67" eb="69">
      <t>コウシン</t>
    </rPh>
    <rPh sb="70" eb="73">
      <t>ヒツヨウセイ</t>
    </rPh>
    <rPh sb="74" eb="75">
      <t>ヒク</t>
    </rPh>
    <rPh sb="86" eb="89">
      <t>サンパツテキ</t>
    </rPh>
    <rPh sb="90" eb="92">
      <t>ジッシ</t>
    </rPh>
    <rPh sb="96" eb="98">
      <t>ジョウキョウ</t>
    </rPh>
    <rPh sb="103" eb="105">
      <t>コンゴ</t>
    </rPh>
    <rPh sb="106" eb="109">
      <t>ホンカクテキ</t>
    </rPh>
    <rPh sb="110" eb="112">
      <t>コウシン</t>
    </rPh>
    <rPh sb="112" eb="114">
      <t>ジキ</t>
    </rPh>
    <rPh sb="115" eb="116">
      <t>ムカ</t>
    </rPh>
    <rPh sb="118" eb="119">
      <t>マエ</t>
    </rPh>
    <rPh sb="130" eb="132">
      <t>ドウニュウ</t>
    </rPh>
    <rPh sb="139" eb="142">
      <t>ソウゴウテキ</t>
    </rPh>
    <rPh sb="143" eb="145">
      <t>ヒョウカ</t>
    </rPh>
    <rPh sb="148" eb="150">
      <t>タイセイ</t>
    </rPh>
    <rPh sb="151" eb="153">
      <t>コウチク</t>
    </rPh>
    <rPh sb="155" eb="157">
      <t>コウシン</t>
    </rPh>
    <rPh sb="157" eb="159">
      <t>ジギョウ</t>
    </rPh>
    <rPh sb="160" eb="162">
      <t>セイサ</t>
    </rPh>
    <rPh sb="165" eb="168">
      <t>ヘイジュンカ</t>
    </rPh>
    <rPh sb="168" eb="169">
      <t>トウ</t>
    </rPh>
    <rPh sb="170" eb="171">
      <t>ハカ</t>
    </rPh>
    <rPh sb="173" eb="175">
      <t>テキセイ</t>
    </rPh>
    <rPh sb="176" eb="178">
      <t>ケイカク</t>
    </rPh>
    <rPh sb="179" eb="180">
      <t>モト</t>
    </rPh>
    <rPh sb="183" eb="185">
      <t>コウシン</t>
    </rPh>
    <rPh sb="186" eb="188">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</si>
</sst>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0.15</c:v>
                </c:pt>
                <c:pt idx="2" formatCode="#,##0.00;&quot;△&quot;#,##0.00">
                  <c:v>0</c:v>
                </c:pt>
                <c:pt idx="3" formatCode="#,##0.00;&quot;△&quot;#,##0.00">
                  <c:v>0</c:v>
                </c:pt>
                <c:pt idx="4">
                  <c:v>0.15</c:v>
                </c:pt>
              </c:numCache>
            </c:numRef>
          </c:val>
        </c:ser>
        <c:dLbls>
          <c:showLegendKey val="0"/>
          <c:showVal val="0"/>
          <c:showCatName val="0"/>
          <c:showSerName val="0"/>
          <c:showPercent val="0"/>
          <c:showBubbleSize val="0"/>
        </c:dLbls>
        <c:gapWidth val="150"/>
        <c:axId val="101006336"/>
        <c:axId val="10101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01006336"/>
        <c:axId val="101012608"/>
      </c:lineChart>
      <c:dateAx>
        <c:axId val="101006336"/>
        <c:scaling>
          <c:orientation val="minMax"/>
        </c:scaling>
        <c:delete val="1"/>
        <c:axPos val="b"/>
        <c:numFmt formatCode="ge" sourceLinked="1"/>
        <c:majorTickMark val="none"/>
        <c:minorTickMark val="none"/>
        <c:tickLblPos val="none"/>
        <c:crossAx val="101012608"/>
        <c:crosses val="autoZero"/>
        <c:auto val="1"/>
        <c:lblOffset val="100"/>
        <c:baseTimeUnit val="years"/>
      </c:dateAx>
      <c:valAx>
        <c:axId val="10101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0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57.62</c:v>
                </c:pt>
                <c:pt idx="1">
                  <c:v>55.05</c:v>
                </c:pt>
                <c:pt idx="2">
                  <c:v>57.66</c:v>
                </c:pt>
                <c:pt idx="3">
                  <c:v>58.05</c:v>
                </c:pt>
                <c:pt idx="4">
                  <c:v>56.85</c:v>
                </c:pt>
              </c:numCache>
            </c:numRef>
          </c:val>
        </c:ser>
        <c:dLbls>
          <c:showLegendKey val="0"/>
          <c:showVal val="0"/>
          <c:showCatName val="0"/>
          <c:showSerName val="0"/>
          <c:showPercent val="0"/>
          <c:showBubbleSize val="0"/>
        </c:dLbls>
        <c:gapWidth val="150"/>
        <c:axId val="101612928"/>
        <c:axId val="10163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01612928"/>
        <c:axId val="101635584"/>
      </c:lineChart>
      <c:dateAx>
        <c:axId val="101612928"/>
        <c:scaling>
          <c:orientation val="minMax"/>
        </c:scaling>
        <c:delete val="1"/>
        <c:axPos val="b"/>
        <c:numFmt formatCode="ge" sourceLinked="1"/>
        <c:majorTickMark val="none"/>
        <c:minorTickMark val="none"/>
        <c:tickLblPos val="none"/>
        <c:crossAx val="101635584"/>
        <c:crosses val="autoZero"/>
        <c:auto val="1"/>
        <c:lblOffset val="100"/>
        <c:baseTimeUnit val="years"/>
      </c:dateAx>
      <c:valAx>
        <c:axId val="10163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1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94.38</c:v>
                </c:pt>
                <c:pt idx="1">
                  <c:v>94.75</c:v>
                </c:pt>
                <c:pt idx="2">
                  <c:v>94.32</c:v>
                </c:pt>
                <c:pt idx="3">
                  <c:v>92.39</c:v>
                </c:pt>
                <c:pt idx="4">
                  <c:v>93.07</c:v>
                </c:pt>
              </c:numCache>
            </c:numRef>
          </c:val>
        </c:ser>
        <c:dLbls>
          <c:showLegendKey val="0"/>
          <c:showVal val="0"/>
          <c:showCatName val="0"/>
          <c:showSerName val="0"/>
          <c:showPercent val="0"/>
          <c:showBubbleSize val="0"/>
        </c:dLbls>
        <c:gapWidth val="150"/>
        <c:axId val="101329920"/>
        <c:axId val="10134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01329920"/>
        <c:axId val="101344384"/>
      </c:lineChart>
      <c:dateAx>
        <c:axId val="101329920"/>
        <c:scaling>
          <c:orientation val="minMax"/>
        </c:scaling>
        <c:delete val="1"/>
        <c:axPos val="b"/>
        <c:numFmt formatCode="ge" sourceLinked="1"/>
        <c:majorTickMark val="none"/>
        <c:minorTickMark val="none"/>
        <c:tickLblPos val="none"/>
        <c:crossAx val="101344384"/>
        <c:crosses val="autoZero"/>
        <c:auto val="1"/>
        <c:lblOffset val="100"/>
        <c:baseTimeUnit val="years"/>
      </c:dateAx>
      <c:valAx>
        <c:axId val="10134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2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100.03</c:v>
                </c:pt>
                <c:pt idx="1">
                  <c:v>100.08</c:v>
                </c:pt>
                <c:pt idx="2">
                  <c:v>99.91</c:v>
                </c:pt>
                <c:pt idx="3">
                  <c:v>100.31</c:v>
                </c:pt>
                <c:pt idx="4">
                  <c:v>100.03</c:v>
                </c:pt>
              </c:numCache>
            </c:numRef>
          </c:val>
        </c:ser>
        <c:dLbls>
          <c:showLegendKey val="0"/>
          <c:showVal val="0"/>
          <c:showCatName val="0"/>
          <c:showSerName val="0"/>
          <c:showPercent val="0"/>
          <c:showBubbleSize val="0"/>
        </c:dLbls>
        <c:gapWidth val="150"/>
        <c:axId val="101047680"/>
        <c:axId val="9988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94.12</c:v>
                </c:pt>
                <c:pt idx="1">
                  <c:v>92.74</c:v>
                </c:pt>
                <c:pt idx="2">
                  <c:v>93.62</c:v>
                </c:pt>
                <c:pt idx="3">
                  <c:v>97.53</c:v>
                </c:pt>
                <c:pt idx="4">
                  <c:v>99.64</c:v>
                </c:pt>
              </c:numCache>
            </c:numRef>
          </c:val>
          <c:smooth val="0"/>
        </c:ser>
        <c:dLbls>
          <c:showLegendKey val="0"/>
          <c:showVal val="0"/>
          <c:showCatName val="0"/>
          <c:showSerName val="0"/>
          <c:showPercent val="0"/>
          <c:showBubbleSize val="0"/>
        </c:dLbls>
        <c:marker val="1"/>
        <c:smooth val="0"/>
        <c:axId val="101047680"/>
        <c:axId val="99882112"/>
      </c:lineChart>
      <c:dateAx>
        <c:axId val="101047680"/>
        <c:scaling>
          <c:orientation val="minMax"/>
        </c:scaling>
        <c:delete val="1"/>
        <c:axPos val="b"/>
        <c:numFmt formatCode="ge" sourceLinked="1"/>
        <c:majorTickMark val="none"/>
        <c:minorTickMark val="none"/>
        <c:tickLblPos val="none"/>
        <c:crossAx val="99882112"/>
        <c:crosses val="autoZero"/>
        <c:auto val="1"/>
        <c:lblOffset val="100"/>
        <c:baseTimeUnit val="years"/>
      </c:dateAx>
      <c:valAx>
        <c:axId val="9988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4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1.53</c:v>
                </c:pt>
                <c:pt idx="1">
                  <c:v>3.05</c:v>
                </c:pt>
                <c:pt idx="2">
                  <c:v>4.42</c:v>
                </c:pt>
                <c:pt idx="3">
                  <c:v>14.58</c:v>
                </c:pt>
                <c:pt idx="4">
                  <c:v>16.36</c:v>
                </c:pt>
              </c:numCache>
            </c:numRef>
          </c:val>
        </c:ser>
        <c:dLbls>
          <c:showLegendKey val="0"/>
          <c:showVal val="0"/>
          <c:showCatName val="0"/>
          <c:showSerName val="0"/>
          <c:showPercent val="0"/>
          <c:showBubbleSize val="0"/>
        </c:dLbls>
        <c:gapWidth val="150"/>
        <c:axId val="99895552"/>
        <c:axId val="9991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8.35</c:v>
                </c:pt>
                <c:pt idx="1">
                  <c:v>9</c:v>
                </c:pt>
                <c:pt idx="2">
                  <c:v>10.11</c:v>
                </c:pt>
                <c:pt idx="3">
                  <c:v>20.68</c:v>
                </c:pt>
                <c:pt idx="4">
                  <c:v>22.41</c:v>
                </c:pt>
              </c:numCache>
            </c:numRef>
          </c:val>
          <c:smooth val="0"/>
        </c:ser>
        <c:dLbls>
          <c:showLegendKey val="0"/>
          <c:showVal val="0"/>
          <c:showCatName val="0"/>
          <c:showSerName val="0"/>
          <c:showPercent val="0"/>
          <c:showBubbleSize val="0"/>
        </c:dLbls>
        <c:marker val="1"/>
        <c:smooth val="0"/>
        <c:axId val="99895552"/>
        <c:axId val="99914112"/>
      </c:lineChart>
      <c:dateAx>
        <c:axId val="99895552"/>
        <c:scaling>
          <c:orientation val="minMax"/>
        </c:scaling>
        <c:delete val="1"/>
        <c:axPos val="b"/>
        <c:numFmt formatCode="ge" sourceLinked="1"/>
        <c:majorTickMark val="none"/>
        <c:minorTickMark val="none"/>
        <c:tickLblPos val="none"/>
        <c:crossAx val="99914112"/>
        <c:crosses val="autoZero"/>
        <c:auto val="1"/>
        <c:lblOffset val="100"/>
        <c:baseTimeUnit val="years"/>
      </c:dateAx>
      <c:valAx>
        <c:axId val="9991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9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062528"/>
        <c:axId val="10106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0.09</c:v>
                </c:pt>
                <c:pt idx="2">
                  <c:v>0.08</c:v>
                </c:pt>
                <c:pt idx="3">
                  <c:v>0.08</c:v>
                </c:pt>
                <c:pt idx="4" formatCode="#,##0.00;&quot;△&quot;#,##0.00">
                  <c:v>0</c:v>
                </c:pt>
              </c:numCache>
            </c:numRef>
          </c:val>
          <c:smooth val="0"/>
        </c:ser>
        <c:dLbls>
          <c:showLegendKey val="0"/>
          <c:showVal val="0"/>
          <c:showCatName val="0"/>
          <c:showSerName val="0"/>
          <c:showPercent val="0"/>
          <c:showBubbleSize val="0"/>
        </c:dLbls>
        <c:marker val="1"/>
        <c:smooth val="0"/>
        <c:axId val="101062528"/>
        <c:axId val="101068800"/>
      </c:lineChart>
      <c:dateAx>
        <c:axId val="101062528"/>
        <c:scaling>
          <c:orientation val="minMax"/>
        </c:scaling>
        <c:delete val="1"/>
        <c:axPos val="b"/>
        <c:numFmt formatCode="ge" sourceLinked="1"/>
        <c:majorTickMark val="none"/>
        <c:minorTickMark val="none"/>
        <c:tickLblPos val="none"/>
        <c:crossAx val="101068800"/>
        <c:crosses val="autoZero"/>
        <c:auto val="1"/>
        <c:lblOffset val="100"/>
        <c:baseTimeUnit val="years"/>
      </c:dateAx>
      <c:valAx>
        <c:axId val="10106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6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096832"/>
        <c:axId val="10111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262.73</c:v>
                </c:pt>
                <c:pt idx="1">
                  <c:v>243.13</c:v>
                </c:pt>
                <c:pt idx="2">
                  <c:v>280.08</c:v>
                </c:pt>
                <c:pt idx="3">
                  <c:v>223.09</c:v>
                </c:pt>
                <c:pt idx="4">
                  <c:v>214.61</c:v>
                </c:pt>
              </c:numCache>
            </c:numRef>
          </c:val>
          <c:smooth val="0"/>
        </c:ser>
        <c:dLbls>
          <c:showLegendKey val="0"/>
          <c:showVal val="0"/>
          <c:showCatName val="0"/>
          <c:showSerName val="0"/>
          <c:showPercent val="0"/>
          <c:showBubbleSize val="0"/>
        </c:dLbls>
        <c:marker val="1"/>
        <c:smooth val="0"/>
        <c:axId val="101096832"/>
        <c:axId val="101119488"/>
      </c:lineChart>
      <c:dateAx>
        <c:axId val="101096832"/>
        <c:scaling>
          <c:orientation val="minMax"/>
        </c:scaling>
        <c:delete val="1"/>
        <c:axPos val="b"/>
        <c:numFmt formatCode="ge" sourceLinked="1"/>
        <c:majorTickMark val="none"/>
        <c:minorTickMark val="none"/>
        <c:tickLblPos val="none"/>
        <c:crossAx val="101119488"/>
        <c:crosses val="autoZero"/>
        <c:auto val="1"/>
        <c:lblOffset val="100"/>
        <c:baseTimeUnit val="years"/>
      </c:dateAx>
      <c:valAx>
        <c:axId val="10111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9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209.27</c:v>
                </c:pt>
                <c:pt idx="1">
                  <c:v>308.70999999999998</c:v>
                </c:pt>
                <c:pt idx="2">
                  <c:v>427.04</c:v>
                </c:pt>
                <c:pt idx="3">
                  <c:v>156.03</c:v>
                </c:pt>
                <c:pt idx="4">
                  <c:v>161.63</c:v>
                </c:pt>
              </c:numCache>
            </c:numRef>
          </c:val>
        </c:ser>
        <c:dLbls>
          <c:showLegendKey val="0"/>
          <c:showVal val="0"/>
          <c:showCatName val="0"/>
          <c:showSerName val="0"/>
          <c:showPercent val="0"/>
          <c:showBubbleSize val="0"/>
        </c:dLbls>
        <c:gapWidth val="150"/>
        <c:axId val="101141888"/>
        <c:axId val="10115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194.53</c:v>
                </c:pt>
                <c:pt idx="1">
                  <c:v>162.52000000000001</c:v>
                </c:pt>
                <c:pt idx="2">
                  <c:v>124.2</c:v>
                </c:pt>
                <c:pt idx="3">
                  <c:v>33.03</c:v>
                </c:pt>
                <c:pt idx="4">
                  <c:v>29.45</c:v>
                </c:pt>
              </c:numCache>
            </c:numRef>
          </c:val>
          <c:smooth val="0"/>
        </c:ser>
        <c:dLbls>
          <c:showLegendKey val="0"/>
          <c:showVal val="0"/>
          <c:showCatName val="0"/>
          <c:showSerName val="0"/>
          <c:showPercent val="0"/>
          <c:showBubbleSize val="0"/>
        </c:dLbls>
        <c:marker val="1"/>
        <c:smooth val="0"/>
        <c:axId val="101141888"/>
        <c:axId val="101152256"/>
      </c:lineChart>
      <c:dateAx>
        <c:axId val="101141888"/>
        <c:scaling>
          <c:orientation val="minMax"/>
        </c:scaling>
        <c:delete val="1"/>
        <c:axPos val="b"/>
        <c:numFmt formatCode="ge" sourceLinked="1"/>
        <c:majorTickMark val="none"/>
        <c:minorTickMark val="none"/>
        <c:tickLblPos val="none"/>
        <c:crossAx val="101152256"/>
        <c:crosses val="autoZero"/>
        <c:auto val="1"/>
        <c:lblOffset val="100"/>
        <c:baseTimeUnit val="years"/>
      </c:dateAx>
      <c:valAx>
        <c:axId val="10115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4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902.29</c:v>
                </c:pt>
                <c:pt idx="1">
                  <c:v>805.47</c:v>
                </c:pt>
                <c:pt idx="2">
                  <c:v>767.76</c:v>
                </c:pt>
                <c:pt idx="3">
                  <c:v>727.98</c:v>
                </c:pt>
                <c:pt idx="4">
                  <c:v>670.94</c:v>
                </c:pt>
              </c:numCache>
            </c:numRef>
          </c:val>
        </c:ser>
        <c:dLbls>
          <c:showLegendKey val="0"/>
          <c:showVal val="0"/>
          <c:showCatName val="0"/>
          <c:showSerName val="0"/>
          <c:showPercent val="0"/>
          <c:showBubbleSize val="0"/>
        </c:dLbls>
        <c:gapWidth val="150"/>
        <c:axId val="101168256"/>
        <c:axId val="10117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01168256"/>
        <c:axId val="101170176"/>
      </c:lineChart>
      <c:dateAx>
        <c:axId val="101168256"/>
        <c:scaling>
          <c:orientation val="minMax"/>
        </c:scaling>
        <c:delete val="1"/>
        <c:axPos val="b"/>
        <c:numFmt formatCode="ge" sourceLinked="1"/>
        <c:majorTickMark val="none"/>
        <c:minorTickMark val="none"/>
        <c:tickLblPos val="none"/>
        <c:crossAx val="101170176"/>
        <c:crosses val="autoZero"/>
        <c:auto val="1"/>
        <c:lblOffset val="100"/>
        <c:baseTimeUnit val="years"/>
      </c:dateAx>
      <c:valAx>
        <c:axId val="10117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6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49.24</c:v>
                </c:pt>
                <c:pt idx="1">
                  <c:v>54.44</c:v>
                </c:pt>
                <c:pt idx="2">
                  <c:v>51.04</c:v>
                </c:pt>
                <c:pt idx="3">
                  <c:v>53.45</c:v>
                </c:pt>
                <c:pt idx="4">
                  <c:v>48.09</c:v>
                </c:pt>
              </c:numCache>
            </c:numRef>
          </c:val>
        </c:ser>
        <c:dLbls>
          <c:showLegendKey val="0"/>
          <c:showVal val="0"/>
          <c:showCatName val="0"/>
          <c:showSerName val="0"/>
          <c:showPercent val="0"/>
          <c:showBubbleSize val="0"/>
        </c:dLbls>
        <c:gapWidth val="150"/>
        <c:axId val="101290752"/>
        <c:axId val="10129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01290752"/>
        <c:axId val="101292672"/>
      </c:lineChart>
      <c:dateAx>
        <c:axId val="101290752"/>
        <c:scaling>
          <c:orientation val="minMax"/>
        </c:scaling>
        <c:delete val="1"/>
        <c:axPos val="b"/>
        <c:numFmt formatCode="ge" sourceLinked="1"/>
        <c:majorTickMark val="none"/>
        <c:minorTickMark val="none"/>
        <c:tickLblPos val="none"/>
        <c:crossAx val="101292672"/>
        <c:crosses val="autoZero"/>
        <c:auto val="1"/>
        <c:lblOffset val="100"/>
        <c:baseTimeUnit val="years"/>
      </c:dateAx>
      <c:valAx>
        <c:axId val="10129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9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249.43</c:v>
                </c:pt>
                <c:pt idx="1">
                  <c:v>230.55</c:v>
                </c:pt>
                <c:pt idx="2">
                  <c:v>244.07</c:v>
                </c:pt>
                <c:pt idx="3">
                  <c:v>230.8</c:v>
                </c:pt>
                <c:pt idx="4">
                  <c:v>255.33</c:v>
                </c:pt>
              </c:numCache>
            </c:numRef>
          </c:val>
        </c:ser>
        <c:dLbls>
          <c:showLegendKey val="0"/>
          <c:showVal val="0"/>
          <c:showCatName val="0"/>
          <c:showSerName val="0"/>
          <c:showPercent val="0"/>
          <c:showBubbleSize val="0"/>
        </c:dLbls>
        <c:gapWidth val="150"/>
        <c:axId val="101597184"/>
        <c:axId val="10159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01597184"/>
        <c:axId val="101599104"/>
      </c:lineChart>
      <c:dateAx>
        <c:axId val="101597184"/>
        <c:scaling>
          <c:orientation val="minMax"/>
        </c:scaling>
        <c:delete val="1"/>
        <c:axPos val="b"/>
        <c:numFmt formatCode="ge" sourceLinked="1"/>
        <c:majorTickMark val="none"/>
        <c:minorTickMark val="none"/>
        <c:tickLblPos val="none"/>
        <c:crossAx val="101599104"/>
        <c:crosses val="autoZero"/>
        <c:auto val="1"/>
        <c:lblOffset val="100"/>
        <c:baseTimeUnit val="years"/>
      </c:dateAx>
      <c:valAx>
        <c:axId val="10159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9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豊田市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422571</v>
      </c>
      <c r="AM8" s="64"/>
      <c r="AN8" s="64"/>
      <c r="AO8" s="64"/>
      <c r="AP8" s="64"/>
      <c r="AQ8" s="64"/>
      <c r="AR8" s="64"/>
      <c r="AS8" s="64"/>
      <c r="AT8" s="63">
        <f>データ!S6</f>
        <v>918.32</v>
      </c>
      <c r="AU8" s="63"/>
      <c r="AV8" s="63"/>
      <c r="AW8" s="63"/>
      <c r="AX8" s="63"/>
      <c r="AY8" s="63"/>
      <c r="AZ8" s="63"/>
      <c r="BA8" s="63"/>
      <c r="BB8" s="63">
        <f>データ!T6</f>
        <v>460.16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87.63</v>
      </c>
      <c r="J10" s="63"/>
      <c r="K10" s="63"/>
      <c r="L10" s="63"/>
      <c r="M10" s="63"/>
      <c r="N10" s="63"/>
      <c r="O10" s="63"/>
      <c r="P10" s="63">
        <f>データ!O6</f>
        <v>2.76</v>
      </c>
      <c r="Q10" s="63"/>
      <c r="R10" s="63"/>
      <c r="S10" s="63"/>
      <c r="T10" s="63"/>
      <c r="U10" s="63"/>
      <c r="V10" s="63"/>
      <c r="W10" s="63">
        <f>データ!P6</f>
        <v>88.21</v>
      </c>
      <c r="X10" s="63"/>
      <c r="Y10" s="63"/>
      <c r="Z10" s="63"/>
      <c r="AA10" s="63"/>
      <c r="AB10" s="63"/>
      <c r="AC10" s="63"/>
      <c r="AD10" s="64">
        <f>データ!Q6</f>
        <v>1944</v>
      </c>
      <c r="AE10" s="64"/>
      <c r="AF10" s="64"/>
      <c r="AG10" s="64"/>
      <c r="AH10" s="64"/>
      <c r="AI10" s="64"/>
      <c r="AJ10" s="64"/>
      <c r="AK10" s="2"/>
      <c r="AL10" s="64">
        <f>データ!U6</f>
        <v>11656</v>
      </c>
      <c r="AM10" s="64"/>
      <c r="AN10" s="64"/>
      <c r="AO10" s="64"/>
      <c r="AP10" s="64"/>
      <c r="AQ10" s="64"/>
      <c r="AR10" s="64"/>
      <c r="AS10" s="64"/>
      <c r="AT10" s="63">
        <f>データ!V6</f>
        <v>4.9000000000000004</v>
      </c>
      <c r="AU10" s="63"/>
      <c r="AV10" s="63"/>
      <c r="AW10" s="63"/>
      <c r="AX10" s="63"/>
      <c r="AY10" s="63"/>
      <c r="AZ10" s="63"/>
      <c r="BA10" s="63"/>
      <c r="BB10" s="63">
        <f>データ!W6</f>
        <v>2378.7800000000002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232114</v>
      </c>
      <c r="D6" s="31">
        <f t="shared" si="3"/>
        <v>46</v>
      </c>
      <c r="E6" s="31">
        <f t="shared" si="3"/>
        <v>17</v>
      </c>
      <c r="F6" s="31">
        <f t="shared" si="3"/>
        <v>5</v>
      </c>
      <c r="G6" s="31">
        <f t="shared" si="3"/>
        <v>0</v>
      </c>
      <c r="H6" s="31" t="str">
        <f t="shared" si="3"/>
        <v>愛知県　豊田市</v>
      </c>
      <c r="I6" s="31" t="str">
        <f t="shared" si="3"/>
        <v>法適用</v>
      </c>
      <c r="J6" s="31" t="str">
        <f t="shared" si="3"/>
        <v>下水道事業</v>
      </c>
      <c r="K6" s="31" t="str">
        <f t="shared" si="3"/>
        <v>農業集落排水</v>
      </c>
      <c r="L6" s="31" t="str">
        <f t="shared" si="3"/>
        <v>F2</v>
      </c>
      <c r="M6" s="32" t="str">
        <f t="shared" si="3"/>
        <v>-</v>
      </c>
      <c r="N6" s="32">
        <f t="shared" si="3"/>
        <v>87.63</v>
      </c>
      <c r="O6" s="32">
        <f t="shared" si="3"/>
        <v>2.76</v>
      </c>
      <c r="P6" s="32">
        <f t="shared" si="3"/>
        <v>88.21</v>
      </c>
      <c r="Q6" s="32">
        <f t="shared" si="3"/>
        <v>1944</v>
      </c>
      <c r="R6" s="32">
        <f t="shared" si="3"/>
        <v>422571</v>
      </c>
      <c r="S6" s="32">
        <f t="shared" si="3"/>
        <v>918.32</v>
      </c>
      <c r="T6" s="32">
        <f t="shared" si="3"/>
        <v>460.16</v>
      </c>
      <c r="U6" s="32">
        <f t="shared" si="3"/>
        <v>11656</v>
      </c>
      <c r="V6" s="32">
        <f t="shared" si="3"/>
        <v>4.9000000000000004</v>
      </c>
      <c r="W6" s="32">
        <f t="shared" si="3"/>
        <v>2378.7800000000002</v>
      </c>
      <c r="X6" s="33">
        <f>IF(X7="",NA(),X7)</f>
        <v>100.03</v>
      </c>
      <c r="Y6" s="33">
        <f t="shared" ref="Y6:AG6" si="4">IF(Y7="",NA(),Y7)</f>
        <v>100.08</v>
      </c>
      <c r="Z6" s="33">
        <f t="shared" si="4"/>
        <v>99.91</v>
      </c>
      <c r="AA6" s="33">
        <f t="shared" si="4"/>
        <v>100.31</v>
      </c>
      <c r="AB6" s="33">
        <f t="shared" si="4"/>
        <v>100.03</v>
      </c>
      <c r="AC6" s="33">
        <f t="shared" si="4"/>
        <v>94.12</v>
      </c>
      <c r="AD6" s="33">
        <f t="shared" si="4"/>
        <v>92.74</v>
      </c>
      <c r="AE6" s="33">
        <f t="shared" si="4"/>
        <v>93.62</v>
      </c>
      <c r="AF6" s="33">
        <f t="shared" si="4"/>
        <v>97.53</v>
      </c>
      <c r="AG6" s="33">
        <f t="shared" si="4"/>
        <v>99.64</v>
      </c>
      <c r="AH6" s="32" t="str">
        <f>IF(AH7="","",IF(AH7="-","【-】","【"&amp;SUBSTITUTE(TEXT(AH7,"#,##0.00"),"-","△")&amp;"】"))</f>
        <v>【99.88】</v>
      </c>
      <c r="AI6" s="32">
        <f>IF(AI7="",NA(),AI7)</f>
        <v>0</v>
      </c>
      <c r="AJ6" s="32">
        <f t="shared" ref="AJ6:AR6" si="5">IF(AJ7="",NA(),AJ7)</f>
        <v>0</v>
      </c>
      <c r="AK6" s="32">
        <f t="shared" si="5"/>
        <v>0</v>
      </c>
      <c r="AL6" s="32">
        <f t="shared" si="5"/>
        <v>0</v>
      </c>
      <c r="AM6" s="32">
        <f t="shared" si="5"/>
        <v>0</v>
      </c>
      <c r="AN6" s="33">
        <f t="shared" si="5"/>
        <v>262.73</v>
      </c>
      <c r="AO6" s="33">
        <f t="shared" si="5"/>
        <v>243.13</v>
      </c>
      <c r="AP6" s="33">
        <f t="shared" si="5"/>
        <v>280.08</v>
      </c>
      <c r="AQ6" s="33">
        <f t="shared" si="5"/>
        <v>223.09</v>
      </c>
      <c r="AR6" s="33">
        <f t="shared" si="5"/>
        <v>214.61</v>
      </c>
      <c r="AS6" s="32" t="str">
        <f>IF(AS7="","",IF(AS7="-","【-】","【"&amp;SUBSTITUTE(TEXT(AS7,"#,##0.00"),"-","△")&amp;"】"))</f>
        <v>【203.67】</v>
      </c>
      <c r="AT6" s="33">
        <f>IF(AT7="",NA(),AT7)</f>
        <v>209.27</v>
      </c>
      <c r="AU6" s="33">
        <f t="shared" ref="AU6:BC6" si="6">IF(AU7="",NA(),AU7)</f>
        <v>308.70999999999998</v>
      </c>
      <c r="AV6" s="33">
        <f t="shared" si="6"/>
        <v>427.04</v>
      </c>
      <c r="AW6" s="33">
        <f t="shared" si="6"/>
        <v>156.03</v>
      </c>
      <c r="AX6" s="33">
        <f t="shared" si="6"/>
        <v>161.63</v>
      </c>
      <c r="AY6" s="33">
        <f t="shared" si="6"/>
        <v>194.53</v>
      </c>
      <c r="AZ6" s="33">
        <f t="shared" si="6"/>
        <v>162.52000000000001</v>
      </c>
      <c r="BA6" s="33">
        <f t="shared" si="6"/>
        <v>124.2</v>
      </c>
      <c r="BB6" s="33">
        <f t="shared" si="6"/>
        <v>33.03</v>
      </c>
      <c r="BC6" s="33">
        <f t="shared" si="6"/>
        <v>29.45</v>
      </c>
      <c r="BD6" s="32" t="str">
        <f>IF(BD7="","",IF(BD7="-","【-】","【"&amp;SUBSTITUTE(TEXT(BD7,"#,##0.00"),"-","△")&amp;"】"))</f>
        <v>【34.01】</v>
      </c>
      <c r="BE6" s="33">
        <f>IF(BE7="",NA(),BE7)</f>
        <v>902.29</v>
      </c>
      <c r="BF6" s="33">
        <f t="shared" ref="BF6:BN6" si="7">IF(BF7="",NA(),BF7)</f>
        <v>805.47</v>
      </c>
      <c r="BG6" s="33">
        <f t="shared" si="7"/>
        <v>767.76</v>
      </c>
      <c r="BH6" s="33">
        <f t="shared" si="7"/>
        <v>727.98</v>
      </c>
      <c r="BI6" s="33">
        <f t="shared" si="7"/>
        <v>670.94</v>
      </c>
      <c r="BJ6" s="33">
        <f t="shared" si="7"/>
        <v>1239.2</v>
      </c>
      <c r="BK6" s="33">
        <f t="shared" si="7"/>
        <v>1197.82</v>
      </c>
      <c r="BL6" s="33">
        <f t="shared" si="7"/>
        <v>1126.77</v>
      </c>
      <c r="BM6" s="33">
        <f t="shared" si="7"/>
        <v>1044.8</v>
      </c>
      <c r="BN6" s="33">
        <f t="shared" si="7"/>
        <v>1081.8</v>
      </c>
      <c r="BO6" s="32" t="str">
        <f>IF(BO7="","",IF(BO7="-","【-】","【"&amp;SUBSTITUTE(TEXT(BO7,"#,##0.00"),"-","△")&amp;"】"))</f>
        <v>【1,015.77】</v>
      </c>
      <c r="BP6" s="33">
        <f>IF(BP7="",NA(),BP7)</f>
        <v>49.24</v>
      </c>
      <c r="BQ6" s="33">
        <f t="shared" ref="BQ6:BY6" si="8">IF(BQ7="",NA(),BQ7)</f>
        <v>54.44</v>
      </c>
      <c r="BR6" s="33">
        <f t="shared" si="8"/>
        <v>51.04</v>
      </c>
      <c r="BS6" s="33">
        <f t="shared" si="8"/>
        <v>53.45</v>
      </c>
      <c r="BT6" s="33">
        <f t="shared" si="8"/>
        <v>48.09</v>
      </c>
      <c r="BU6" s="33">
        <f t="shared" si="8"/>
        <v>51.56</v>
      </c>
      <c r="BV6" s="33">
        <f t="shared" si="8"/>
        <v>51.03</v>
      </c>
      <c r="BW6" s="33">
        <f t="shared" si="8"/>
        <v>50.9</v>
      </c>
      <c r="BX6" s="33">
        <f t="shared" si="8"/>
        <v>50.82</v>
      </c>
      <c r="BY6" s="33">
        <f t="shared" si="8"/>
        <v>52.19</v>
      </c>
      <c r="BZ6" s="32" t="str">
        <f>IF(BZ7="","",IF(BZ7="-","【-】","【"&amp;SUBSTITUTE(TEXT(BZ7,"#,##0.00"),"-","△")&amp;"】"))</f>
        <v>【52.78】</v>
      </c>
      <c r="CA6" s="33">
        <f>IF(CA7="",NA(),CA7)</f>
        <v>249.43</v>
      </c>
      <c r="CB6" s="33">
        <f t="shared" ref="CB6:CJ6" si="9">IF(CB7="",NA(),CB7)</f>
        <v>230.55</v>
      </c>
      <c r="CC6" s="33">
        <f t="shared" si="9"/>
        <v>244.07</v>
      </c>
      <c r="CD6" s="33">
        <f t="shared" si="9"/>
        <v>230.8</v>
      </c>
      <c r="CE6" s="33">
        <f t="shared" si="9"/>
        <v>255.33</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57.62</v>
      </c>
      <c r="CM6" s="33">
        <f t="shared" ref="CM6:CU6" si="10">IF(CM7="",NA(),CM7)</f>
        <v>55.05</v>
      </c>
      <c r="CN6" s="33">
        <f t="shared" si="10"/>
        <v>57.66</v>
      </c>
      <c r="CO6" s="33">
        <f t="shared" si="10"/>
        <v>58.05</v>
      </c>
      <c r="CP6" s="33">
        <f t="shared" si="10"/>
        <v>56.85</v>
      </c>
      <c r="CQ6" s="33">
        <f t="shared" si="10"/>
        <v>55.2</v>
      </c>
      <c r="CR6" s="33">
        <f t="shared" si="10"/>
        <v>54.74</v>
      </c>
      <c r="CS6" s="33">
        <f t="shared" si="10"/>
        <v>53.78</v>
      </c>
      <c r="CT6" s="33">
        <f t="shared" si="10"/>
        <v>53.24</v>
      </c>
      <c r="CU6" s="33">
        <f t="shared" si="10"/>
        <v>52.31</v>
      </c>
      <c r="CV6" s="32" t="str">
        <f>IF(CV7="","",IF(CV7="-","【-】","【"&amp;SUBSTITUTE(TEXT(CV7,"#,##0.00"),"-","△")&amp;"】"))</f>
        <v>【52.74】</v>
      </c>
      <c r="CW6" s="33">
        <f>IF(CW7="",NA(),CW7)</f>
        <v>94.38</v>
      </c>
      <c r="CX6" s="33">
        <f t="shared" ref="CX6:DF6" si="11">IF(CX7="",NA(),CX7)</f>
        <v>94.75</v>
      </c>
      <c r="CY6" s="33">
        <f t="shared" si="11"/>
        <v>94.32</v>
      </c>
      <c r="CZ6" s="33">
        <f t="shared" si="11"/>
        <v>92.39</v>
      </c>
      <c r="DA6" s="33">
        <f t="shared" si="11"/>
        <v>93.07</v>
      </c>
      <c r="DB6" s="33">
        <f t="shared" si="11"/>
        <v>83.73</v>
      </c>
      <c r="DC6" s="33">
        <f t="shared" si="11"/>
        <v>83.88</v>
      </c>
      <c r="DD6" s="33">
        <f t="shared" si="11"/>
        <v>84.06</v>
      </c>
      <c r="DE6" s="33">
        <f t="shared" si="11"/>
        <v>84.07</v>
      </c>
      <c r="DF6" s="33">
        <f t="shared" si="11"/>
        <v>84.32</v>
      </c>
      <c r="DG6" s="32" t="str">
        <f>IF(DG7="","",IF(DG7="-","【-】","【"&amp;SUBSTITUTE(TEXT(DG7,"#,##0.00"),"-","△")&amp;"】"))</f>
        <v>【84.50】</v>
      </c>
      <c r="DH6" s="33">
        <f>IF(DH7="",NA(),DH7)</f>
        <v>1.53</v>
      </c>
      <c r="DI6" s="33">
        <f t="shared" ref="DI6:DQ6" si="12">IF(DI7="",NA(),DI7)</f>
        <v>3.05</v>
      </c>
      <c r="DJ6" s="33">
        <f t="shared" si="12"/>
        <v>4.42</v>
      </c>
      <c r="DK6" s="33">
        <f t="shared" si="12"/>
        <v>14.58</v>
      </c>
      <c r="DL6" s="33">
        <f t="shared" si="12"/>
        <v>16.36</v>
      </c>
      <c r="DM6" s="33">
        <f t="shared" si="12"/>
        <v>8.35</v>
      </c>
      <c r="DN6" s="33">
        <f t="shared" si="12"/>
        <v>9</v>
      </c>
      <c r="DO6" s="33">
        <f t="shared" si="12"/>
        <v>10.11</v>
      </c>
      <c r="DP6" s="33">
        <f t="shared" si="12"/>
        <v>20.68</v>
      </c>
      <c r="DQ6" s="33">
        <f t="shared" si="12"/>
        <v>22.41</v>
      </c>
      <c r="DR6" s="32" t="str">
        <f>IF(DR7="","",IF(DR7="-","【-】","【"&amp;SUBSTITUTE(TEXT(DR7,"#,##0.00"),"-","△")&amp;"】"))</f>
        <v>【21.94】</v>
      </c>
      <c r="DS6" s="32">
        <f>IF(DS7="",NA(),DS7)</f>
        <v>0</v>
      </c>
      <c r="DT6" s="32">
        <f t="shared" ref="DT6:EB6" si="13">IF(DT7="",NA(),DT7)</f>
        <v>0</v>
      </c>
      <c r="DU6" s="32">
        <f t="shared" si="13"/>
        <v>0</v>
      </c>
      <c r="DV6" s="32">
        <f t="shared" si="13"/>
        <v>0</v>
      </c>
      <c r="DW6" s="32">
        <f t="shared" si="13"/>
        <v>0</v>
      </c>
      <c r="DX6" s="32">
        <f t="shared" si="13"/>
        <v>0</v>
      </c>
      <c r="DY6" s="33">
        <f t="shared" si="13"/>
        <v>0.09</v>
      </c>
      <c r="DZ6" s="33">
        <f t="shared" si="13"/>
        <v>0.08</v>
      </c>
      <c r="EA6" s="33">
        <f t="shared" si="13"/>
        <v>0.08</v>
      </c>
      <c r="EB6" s="32">
        <f t="shared" si="13"/>
        <v>0</v>
      </c>
      <c r="EC6" s="32" t="str">
        <f>IF(EC7="","",IF(EC7="-","【-】","【"&amp;SUBSTITUTE(TEXT(EC7,"#,##0.00"),"-","△")&amp;"】"))</f>
        <v>【0.00】</v>
      </c>
      <c r="ED6" s="32">
        <f>IF(ED7="",NA(),ED7)</f>
        <v>0</v>
      </c>
      <c r="EE6" s="33">
        <f t="shared" ref="EE6:EM6" si="14">IF(EE7="",NA(),EE7)</f>
        <v>0.15</v>
      </c>
      <c r="EF6" s="32">
        <f t="shared" si="14"/>
        <v>0</v>
      </c>
      <c r="EG6" s="32">
        <f t="shared" si="14"/>
        <v>0</v>
      </c>
      <c r="EH6" s="33">
        <f t="shared" si="14"/>
        <v>0.15</v>
      </c>
      <c r="EI6" s="33">
        <f t="shared" si="14"/>
        <v>0.03</v>
      </c>
      <c r="EJ6" s="33">
        <f t="shared" si="14"/>
        <v>0.04</v>
      </c>
      <c r="EK6" s="33">
        <f t="shared" si="14"/>
        <v>0.03</v>
      </c>
      <c r="EL6" s="33">
        <f t="shared" si="14"/>
        <v>0.02</v>
      </c>
      <c r="EM6" s="33">
        <f t="shared" si="14"/>
        <v>0.01</v>
      </c>
      <c r="EN6" s="32" t="str">
        <f>IF(EN7="","",IF(EN7="-","【-】","【"&amp;SUBSTITUTE(TEXT(EN7,"#,##0.00"),"-","△")&amp;"】"))</f>
        <v>【0.03】</v>
      </c>
    </row>
    <row r="7" spans="1:147" s="34" customFormat="1">
      <c r="A7" s="26"/>
      <c r="B7" s="35">
        <v>2015</v>
      </c>
      <c r="C7" s="35">
        <v>232114</v>
      </c>
      <c r="D7" s="35">
        <v>46</v>
      </c>
      <c r="E7" s="35">
        <v>17</v>
      </c>
      <c r="F7" s="35">
        <v>5</v>
      </c>
      <c r="G7" s="35">
        <v>0</v>
      </c>
      <c r="H7" s="35" t="s">
        <v>95</v>
      </c>
      <c r="I7" s="35" t="s">
        <v>96</v>
      </c>
      <c r="J7" s="35" t="s">
        <v>97</v>
      </c>
      <c r="K7" s="35" t="s">
        <v>98</v>
      </c>
      <c r="L7" s="35" t="s">
        <v>99</v>
      </c>
      <c r="M7" s="36" t="s">
        <v>100</v>
      </c>
      <c r="N7" s="36">
        <v>87.63</v>
      </c>
      <c r="O7" s="36">
        <v>2.76</v>
      </c>
      <c r="P7" s="36">
        <v>88.21</v>
      </c>
      <c r="Q7" s="36">
        <v>1944</v>
      </c>
      <c r="R7" s="36">
        <v>422571</v>
      </c>
      <c r="S7" s="36">
        <v>918.32</v>
      </c>
      <c r="T7" s="36">
        <v>460.16</v>
      </c>
      <c r="U7" s="36">
        <v>11656</v>
      </c>
      <c r="V7" s="36">
        <v>4.9000000000000004</v>
      </c>
      <c r="W7" s="36">
        <v>2378.7800000000002</v>
      </c>
      <c r="X7" s="36">
        <v>100.03</v>
      </c>
      <c r="Y7" s="36">
        <v>100.08</v>
      </c>
      <c r="Z7" s="36">
        <v>99.91</v>
      </c>
      <c r="AA7" s="36">
        <v>100.31</v>
      </c>
      <c r="AB7" s="36">
        <v>100.03</v>
      </c>
      <c r="AC7" s="36">
        <v>94.12</v>
      </c>
      <c r="AD7" s="36">
        <v>92.74</v>
      </c>
      <c r="AE7" s="36">
        <v>93.62</v>
      </c>
      <c r="AF7" s="36">
        <v>97.53</v>
      </c>
      <c r="AG7" s="36">
        <v>99.64</v>
      </c>
      <c r="AH7" s="36">
        <v>99.88</v>
      </c>
      <c r="AI7" s="36">
        <v>0</v>
      </c>
      <c r="AJ7" s="36">
        <v>0</v>
      </c>
      <c r="AK7" s="36">
        <v>0</v>
      </c>
      <c r="AL7" s="36">
        <v>0</v>
      </c>
      <c r="AM7" s="36">
        <v>0</v>
      </c>
      <c r="AN7" s="36">
        <v>262.73</v>
      </c>
      <c r="AO7" s="36">
        <v>243.13</v>
      </c>
      <c r="AP7" s="36">
        <v>280.08</v>
      </c>
      <c r="AQ7" s="36">
        <v>223.09</v>
      </c>
      <c r="AR7" s="36">
        <v>214.61</v>
      </c>
      <c r="AS7" s="36">
        <v>203.67</v>
      </c>
      <c r="AT7" s="36">
        <v>209.27</v>
      </c>
      <c r="AU7" s="36">
        <v>308.70999999999998</v>
      </c>
      <c r="AV7" s="36">
        <v>427.04</v>
      </c>
      <c r="AW7" s="36">
        <v>156.03</v>
      </c>
      <c r="AX7" s="36">
        <v>161.63</v>
      </c>
      <c r="AY7" s="36">
        <v>194.53</v>
      </c>
      <c r="AZ7" s="36">
        <v>162.52000000000001</v>
      </c>
      <c r="BA7" s="36">
        <v>124.2</v>
      </c>
      <c r="BB7" s="36">
        <v>33.03</v>
      </c>
      <c r="BC7" s="36">
        <v>29.45</v>
      </c>
      <c r="BD7" s="36">
        <v>34.01</v>
      </c>
      <c r="BE7" s="36">
        <v>902.29</v>
      </c>
      <c r="BF7" s="36">
        <v>805.47</v>
      </c>
      <c r="BG7" s="36">
        <v>767.76</v>
      </c>
      <c r="BH7" s="36">
        <v>727.98</v>
      </c>
      <c r="BI7" s="36">
        <v>670.94</v>
      </c>
      <c r="BJ7" s="36">
        <v>1239.2</v>
      </c>
      <c r="BK7" s="36">
        <v>1197.82</v>
      </c>
      <c r="BL7" s="36">
        <v>1126.77</v>
      </c>
      <c r="BM7" s="36">
        <v>1044.8</v>
      </c>
      <c r="BN7" s="36">
        <v>1081.8</v>
      </c>
      <c r="BO7" s="36">
        <v>1015.77</v>
      </c>
      <c r="BP7" s="36">
        <v>49.24</v>
      </c>
      <c r="BQ7" s="36">
        <v>54.44</v>
      </c>
      <c r="BR7" s="36">
        <v>51.04</v>
      </c>
      <c r="BS7" s="36">
        <v>53.45</v>
      </c>
      <c r="BT7" s="36">
        <v>48.09</v>
      </c>
      <c r="BU7" s="36">
        <v>51.56</v>
      </c>
      <c r="BV7" s="36">
        <v>51.03</v>
      </c>
      <c r="BW7" s="36">
        <v>50.9</v>
      </c>
      <c r="BX7" s="36">
        <v>50.82</v>
      </c>
      <c r="BY7" s="36">
        <v>52.19</v>
      </c>
      <c r="BZ7" s="36">
        <v>52.78</v>
      </c>
      <c r="CA7" s="36">
        <v>249.43</v>
      </c>
      <c r="CB7" s="36">
        <v>230.55</v>
      </c>
      <c r="CC7" s="36">
        <v>244.07</v>
      </c>
      <c r="CD7" s="36">
        <v>230.8</v>
      </c>
      <c r="CE7" s="36">
        <v>255.33</v>
      </c>
      <c r="CF7" s="36">
        <v>283.26</v>
      </c>
      <c r="CG7" s="36">
        <v>289.60000000000002</v>
      </c>
      <c r="CH7" s="36">
        <v>293.27</v>
      </c>
      <c r="CI7" s="36">
        <v>300.52</v>
      </c>
      <c r="CJ7" s="36">
        <v>296.14</v>
      </c>
      <c r="CK7" s="36">
        <v>289.81</v>
      </c>
      <c r="CL7" s="36">
        <v>57.62</v>
      </c>
      <c r="CM7" s="36">
        <v>55.05</v>
      </c>
      <c r="CN7" s="36">
        <v>57.66</v>
      </c>
      <c r="CO7" s="36">
        <v>58.05</v>
      </c>
      <c r="CP7" s="36">
        <v>56.85</v>
      </c>
      <c r="CQ7" s="36">
        <v>55.2</v>
      </c>
      <c r="CR7" s="36">
        <v>54.74</v>
      </c>
      <c r="CS7" s="36">
        <v>53.78</v>
      </c>
      <c r="CT7" s="36">
        <v>53.24</v>
      </c>
      <c r="CU7" s="36">
        <v>52.31</v>
      </c>
      <c r="CV7" s="36">
        <v>52.74</v>
      </c>
      <c r="CW7" s="36">
        <v>94.38</v>
      </c>
      <c r="CX7" s="36">
        <v>94.75</v>
      </c>
      <c r="CY7" s="36">
        <v>94.32</v>
      </c>
      <c r="CZ7" s="36">
        <v>92.39</v>
      </c>
      <c r="DA7" s="36">
        <v>93.07</v>
      </c>
      <c r="DB7" s="36">
        <v>83.73</v>
      </c>
      <c r="DC7" s="36">
        <v>83.88</v>
      </c>
      <c r="DD7" s="36">
        <v>84.06</v>
      </c>
      <c r="DE7" s="36">
        <v>84.07</v>
      </c>
      <c r="DF7" s="36">
        <v>84.32</v>
      </c>
      <c r="DG7" s="36">
        <v>84.5</v>
      </c>
      <c r="DH7" s="36">
        <v>1.53</v>
      </c>
      <c r="DI7" s="36">
        <v>3.05</v>
      </c>
      <c r="DJ7" s="36">
        <v>4.42</v>
      </c>
      <c r="DK7" s="36">
        <v>14.58</v>
      </c>
      <c r="DL7" s="36">
        <v>16.36</v>
      </c>
      <c r="DM7" s="36">
        <v>8.35</v>
      </c>
      <c r="DN7" s="36">
        <v>9</v>
      </c>
      <c r="DO7" s="36">
        <v>10.11</v>
      </c>
      <c r="DP7" s="36">
        <v>20.68</v>
      </c>
      <c r="DQ7" s="36">
        <v>22.41</v>
      </c>
      <c r="DR7" s="36">
        <v>21.94</v>
      </c>
      <c r="DS7" s="36">
        <v>0</v>
      </c>
      <c r="DT7" s="36">
        <v>0</v>
      </c>
      <c r="DU7" s="36">
        <v>0</v>
      </c>
      <c r="DV7" s="36">
        <v>0</v>
      </c>
      <c r="DW7" s="36">
        <v>0</v>
      </c>
      <c r="DX7" s="36">
        <v>0</v>
      </c>
      <c r="DY7" s="36">
        <v>0.09</v>
      </c>
      <c r="DZ7" s="36">
        <v>0.08</v>
      </c>
      <c r="EA7" s="36">
        <v>0.08</v>
      </c>
      <c r="EB7" s="36">
        <v>0</v>
      </c>
      <c r="EC7" s="36">
        <v>0</v>
      </c>
      <c r="ED7" s="36">
        <v>0</v>
      </c>
      <c r="EE7" s="36">
        <v>0.15</v>
      </c>
      <c r="EF7" s="36">
        <v>0</v>
      </c>
      <c r="EG7" s="36">
        <v>0</v>
      </c>
      <c r="EH7" s="36">
        <v>0.15</v>
      </c>
      <c r="EI7" s="36">
        <v>0.03</v>
      </c>
      <c r="EJ7" s="36">
        <v>0.04</v>
      </c>
      <c r="EK7" s="36">
        <v>0.03</v>
      </c>
      <c r="EL7" s="36">
        <v>0.02</v>
      </c>
      <c r="EM7" s="36">
        <v>0.01</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2017-02-23T09:37:16Z</cp:lastPrinted>
  <dcterms:created xsi:type="dcterms:W3CDTF">2017-02-08T02:41:13Z</dcterms:created>
  <dcterms:modified xsi:type="dcterms:W3CDTF">2017-02-23T09:37:25Z</dcterms:modified>
  <cp:category/>
</cp:coreProperties>
</file>