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<sst xmlns="http://schemas.openxmlformats.org/spreadsheetml/2006/main" count="221" uniqueCount="111">
  <si>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</si>
  <si>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</si>
  <si>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</si>
  <si>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</si>
  <si>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</si>
  <si>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</si>
  <si>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</si>
  <si>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</si>
  <si>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</si>
  <si>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</si>
  <si>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</si>
  <si>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</si>
  <si>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</si>
  <si>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</si>
  <si>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</si>
  <si>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</si>
  <si>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</si>
  <si>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</si>
  <si>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</si>
  <si>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</si>
  <si>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</si>
  <si>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</si>
  <si>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</si>
  <si>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</si>
  <si>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</si>
  <si>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</si>
  <si>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</si>
  <si>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</si>
  <si>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</si>
  <si>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</si>
  <si>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</si>
  <si>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</si>
  <si>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</si>
  <si>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</si>
  <si>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</si>
  <si>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</si>
  <si>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</si>
  <si>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</si>
  <si>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</si>
  <si>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</si>
  <si>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</si>
  <si>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</si>
  <si>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</si>
  <si>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</si>
  <si>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</si>
  <si>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</si>
  <si>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</si>
  <si>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</si>
  <si>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</si>
  <si>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</si>
  <si>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</si>
  <si>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</si>
  <si>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</si>
  <si>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</si>
  <si>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</si>
  <si>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</si>
  <si>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</si>
  <si>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</si>
  <si>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</si>
  <si>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</si>
  <si>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</si>
  <si>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</si>
  <si>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</si>
  <si>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</si>
  <si>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</si>
  <si>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</si>
  <si>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</si>
  <si>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</si>
  <si>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</si>
  <si>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</si>
  <si>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</si>
  <si>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</si>
  <si>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</si>
  <si>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</si>
  <si>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</si>
  <si>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</si>
  <si>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</si>
  <si>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</si>
  <si>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</si>
  <si>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</si>
  <si>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</si>
  <si>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</si>
  <si>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</si>
  <si>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</si>
  <si>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</si>
  <si>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</si>
  <si>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</si>
  <si>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</si>
  <si>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</si>
  <si>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</si>
  <si>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</si>
  <si>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</si>
  <si>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</si>
  <si>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</si>
  <si>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</si>
  <si>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</si>
  <si>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</si>
  <si>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</si>
  <si>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</si>
  <si>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</si>
  <si>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</si>
  <si>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</si>
  <si>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</si>
  <si>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</si>
  <si>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</si>
  <si>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</si>
  <si>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</si>
  <si>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</si>
  <si>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本市の農業集落排水事業の整備は、平成６年度から行われており、平成２７年度で２１年目となります。
　農業集落排水事業においては、現時点まで、管渠の改良工事を行っていないため、該当はありません。</t>
    <phoneticPr fontId="4"/>
  </si>
  <si>
    <t>　類似団体と比べて、経費回収率や施設利用率が高く、汚水処理原価は低いため、効率的な汚水処理が行われていると言えます。
　今後は、さらに経営の効率化を図るため、コスト削減などが求められます。
　なお、将来的に汚水処理の効率性を図るため、農業集落排水を公共下水道に接続することを検討中です。</t>
    <phoneticPr fontId="4"/>
  </si>
  <si>
    <t>【健全性について】
　平成２７年度における①収益的収支比率は、100％となっています。これは農業集落排水事業の管渠整備は終了しており、国庫補助金及び起債などの収入は無く、農業集落排水事業使用料及び繰入金の収益のみであるためです。⑤経費回収率は、64.45％となっています。これは、農業集落排水の使用料だけでは汚水処理費を賄えていない状況であることを示しています。⑤経費回収率は、類似団体平均値よりも高くなっています。これは、類似団体と比べて経営状況が健全であることを示しています。
　④企業債残高対事業規模比率は、類似団体平均値よりも低くなっており、新規の借り入れが無いため年々減少しています。これは農業集落排水事業の管渠整備が終了し、新たな面整備を行っていないためです。
【効率性について】
　⑥汚水処理原価は、類似団体平均値よりもかなり低くなっています。また、⑦施設利用率は、類似団体平均値より高くなっています。このことは、本市の農業集落排水事業が、類似団体と比べて、効率的に汚水処理を行っていることを示しています。
　⑧水洗化率は、100％近くを維持しており、類似団体平均値よりも高くなっており、これは接続促進の取組みなどによるものと考えられます。</t>
    <rPh sb="46" eb="48">
      <t>ノウギョウ</t>
    </rPh>
    <rPh sb="48" eb="50">
      <t>シュウラク</t>
    </rPh>
    <rPh sb="50" eb="52">
      <t>ハイスイ</t>
    </rPh>
    <rPh sb="52" eb="54">
      <t>ジギョウ</t>
    </rPh>
    <rPh sb="55" eb="56">
      <t>カン</t>
    </rPh>
    <rPh sb="56" eb="57">
      <t>キョ</t>
    </rPh>
    <rPh sb="57" eb="59">
      <t>セイビ</t>
    </rPh>
    <rPh sb="60" eb="62">
      <t>シュウリョウ</t>
    </rPh>
    <rPh sb="67" eb="69">
      <t>コッコ</t>
    </rPh>
    <rPh sb="69" eb="72">
      <t>ホジョキン</t>
    </rPh>
    <rPh sb="72" eb="73">
      <t>オヨ</t>
    </rPh>
    <rPh sb="74" eb="76">
      <t>キサイ</t>
    </rPh>
    <rPh sb="79" eb="81">
      <t>シュウニュウ</t>
    </rPh>
    <rPh sb="82" eb="83">
      <t>ナ</t>
    </rPh>
    <rPh sb="85" eb="87">
      <t>ノウギョウ</t>
    </rPh>
    <rPh sb="87" eb="89">
      <t>シュウラク</t>
    </rPh>
    <rPh sb="89" eb="91">
      <t>ハイスイ</t>
    </rPh>
    <rPh sb="91" eb="93">
      <t>ジギョウ</t>
    </rPh>
    <rPh sb="93" eb="96">
      <t>シヨウリョウ</t>
    </rPh>
    <rPh sb="96" eb="97">
      <t>オヨ</t>
    </rPh>
    <rPh sb="98" eb="100">
      <t>クリイレ</t>
    </rPh>
    <rPh sb="100" eb="101">
      <t>キン</t>
    </rPh>
    <rPh sb="102" eb="104">
      <t>シュウエキ</t>
    </rPh>
    <rPh sb="268" eb="269">
      <t>ヒク</t>
    </rPh>
    <rPh sb="276" eb="278">
      <t>シンキ</t>
    </rPh>
    <rPh sb="279" eb="280">
      <t>カ</t>
    </rPh>
    <rPh sb="281" eb="282">
      <t>イ</t>
    </rPh>
    <rPh sb="284" eb="285">
      <t>ナ</t>
    </rPh>
    <rPh sb="288" eb="290">
      <t>ネンネン</t>
    </rPh>
    <rPh sb="290" eb="292">
      <t>ゲンショウ</t>
    </rPh>
    <rPh sb="301" eb="303">
      <t>ノウギョウ</t>
    </rPh>
    <rPh sb="303" eb="305">
      <t>シュウラク</t>
    </rPh>
    <rPh sb="305" eb="307">
      <t>ハイスイ</t>
    </rPh>
    <rPh sb="307" eb="309">
      <t>ジギョウ</t>
    </rPh>
    <rPh sb="310" eb="311">
      <t>カン</t>
    </rPh>
    <rPh sb="311" eb="312">
      <t>キョ</t>
    </rPh>
    <rPh sb="312" eb="314">
      <t>セイビ</t>
    </rPh>
    <rPh sb="315" eb="317">
      <t>シュウリョウ</t>
    </rPh>
    <rPh sb="319" eb="320">
      <t>アラ</t>
    </rPh>
    <rPh sb="322" eb="323">
      <t>メン</t>
    </rPh>
    <rPh sb="323" eb="325">
      <t>セイビ</t>
    </rPh>
    <rPh sb="326" eb="327">
      <t>オコナ</t>
    </rPh>
    <rPh sb="506" eb="508">
      <t>セツゾク</t>
    </rPh>
    <rPh sb="508" eb="510">
      <t>ソクシン</t>
    </rPh>
    <rPh sb="511" eb="513">
      <t>トリクミ</t>
    </rPh>
    <rPh sb="522" eb="5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</si>
</sst>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948288"/>
        <c:axId val="1079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07948288"/>
        <c:axId val="107966848"/>
      </c:lineChart>
      <c:dateAx>
        <c:axId val="107948288"/>
        <c:scaling>
          <c:orientation val="minMax"/>
        </c:scaling>
        <c:delete val="1"/>
        <c:axPos val="b"/>
        <c:numFmt formatCode="ge" sourceLinked="1"/>
        <c:majorTickMark val="none"/>
        <c:minorTickMark val="none"/>
        <c:tickLblPos val="none"/>
        <c:crossAx val="107966848"/>
        <c:crosses val="autoZero"/>
        <c:auto val="1"/>
        <c:lblOffset val="100"/>
        <c:baseTimeUnit val="years"/>
      </c:dateAx>
      <c:valAx>
        <c:axId val="107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72.92</c:v>
                </c:pt>
                <c:pt idx="1">
                  <c:v>73.47</c:v>
                </c:pt>
                <c:pt idx="2">
                  <c:v>76.25</c:v>
                </c:pt>
                <c:pt idx="3">
                  <c:v>77.64</c:v>
                </c:pt>
                <c:pt idx="4">
                  <c:v>78.06</c:v>
                </c:pt>
              </c:numCache>
            </c:numRef>
          </c:val>
        </c:ser>
        <c:dLbls>
          <c:showLegendKey val="0"/>
          <c:showVal val="0"/>
          <c:showCatName val="0"/>
          <c:showSerName val="0"/>
          <c:showPercent val="0"/>
          <c:showBubbleSize val="0"/>
        </c:dLbls>
        <c:gapWidth val="150"/>
        <c:axId val="108558976"/>
        <c:axId val="108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08558976"/>
        <c:axId val="108581632"/>
      </c:lineChart>
      <c:dateAx>
        <c:axId val="108558976"/>
        <c:scaling>
          <c:orientation val="minMax"/>
        </c:scaling>
        <c:delete val="1"/>
        <c:axPos val="b"/>
        <c:numFmt formatCode="ge" sourceLinked="1"/>
        <c:majorTickMark val="none"/>
        <c:minorTickMark val="none"/>
        <c:tickLblPos val="none"/>
        <c:crossAx val="108581632"/>
        <c:crosses val="autoZero"/>
        <c:auto val="1"/>
        <c:lblOffset val="100"/>
        <c:baseTimeUnit val="years"/>
      </c:dateAx>
      <c:valAx>
        <c:axId val="108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98.95</c:v>
                </c:pt>
                <c:pt idx="1">
                  <c:v>98.95</c:v>
                </c:pt>
                <c:pt idx="2">
                  <c:v>98.94</c:v>
                </c:pt>
                <c:pt idx="3">
                  <c:v>98.93</c:v>
                </c:pt>
                <c:pt idx="4">
                  <c:v>98.97</c:v>
                </c:pt>
              </c:numCache>
            </c:numRef>
          </c:val>
        </c:ser>
        <c:dLbls>
          <c:showLegendKey val="0"/>
          <c:showVal val="0"/>
          <c:showCatName val="0"/>
          <c:showSerName val="0"/>
          <c:showPercent val="0"/>
          <c:showBubbleSize val="0"/>
        </c:dLbls>
        <c:gapWidth val="150"/>
        <c:axId val="108284160"/>
        <c:axId val="1082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08284160"/>
        <c:axId val="108286336"/>
      </c:lineChart>
      <c:dateAx>
        <c:axId val="108284160"/>
        <c:scaling>
          <c:orientation val="minMax"/>
        </c:scaling>
        <c:delete val="1"/>
        <c:axPos val="b"/>
        <c:numFmt formatCode="ge" sourceLinked="1"/>
        <c:majorTickMark val="none"/>
        <c:minorTickMark val="none"/>
        <c:tickLblPos val="none"/>
        <c:crossAx val="108286336"/>
        <c:crosses val="autoZero"/>
        <c:auto val="1"/>
        <c:lblOffset val="100"/>
        <c:baseTimeUnit val="years"/>
      </c:dateAx>
      <c:valAx>
        <c:axId val="1082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92.62</c:v>
                </c:pt>
                <c:pt idx="1">
                  <c:v>90.83</c:v>
                </c:pt>
                <c:pt idx="2">
                  <c:v>92.26</c:v>
                </c:pt>
                <c:pt idx="3">
                  <c:v>98.91</c:v>
                </c:pt>
                <c:pt idx="4">
                  <c:v>100</c:v>
                </c:pt>
              </c:numCache>
            </c:numRef>
          </c:val>
        </c:ser>
        <c:dLbls>
          <c:showLegendKey val="0"/>
          <c:showVal val="0"/>
          <c:showCatName val="0"/>
          <c:showSerName val="0"/>
          <c:showPercent val="0"/>
          <c:showBubbleSize val="0"/>
        </c:dLbls>
        <c:gapWidth val="150"/>
        <c:axId val="107997056"/>
        <c:axId val="106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97056"/>
        <c:axId val="106827776"/>
      </c:lineChart>
      <c:dateAx>
        <c:axId val="107997056"/>
        <c:scaling>
          <c:orientation val="minMax"/>
        </c:scaling>
        <c:delete val="1"/>
        <c:axPos val="b"/>
        <c:numFmt formatCode="ge" sourceLinked="1"/>
        <c:majorTickMark val="none"/>
        <c:minorTickMark val="none"/>
        <c:tickLblPos val="none"/>
        <c:crossAx val="106827776"/>
        <c:crosses val="autoZero"/>
        <c:auto val="1"/>
        <c:lblOffset val="100"/>
        <c:baseTimeUnit val="years"/>
      </c:dateAx>
      <c:valAx>
        <c:axId val="106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57984"/>
        <c:axId val="1068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7984"/>
        <c:axId val="106859904"/>
      </c:lineChart>
      <c:dateAx>
        <c:axId val="106857984"/>
        <c:scaling>
          <c:orientation val="minMax"/>
        </c:scaling>
        <c:delete val="1"/>
        <c:axPos val="b"/>
        <c:numFmt formatCode="ge" sourceLinked="1"/>
        <c:majorTickMark val="none"/>
        <c:minorTickMark val="none"/>
        <c:tickLblPos val="none"/>
        <c:crossAx val="106859904"/>
        <c:crosses val="autoZero"/>
        <c:auto val="1"/>
        <c:lblOffset val="100"/>
        <c:baseTimeUnit val="years"/>
      </c:dateAx>
      <c:valAx>
        <c:axId val="106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08576"/>
        <c:axId val="1080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08576"/>
        <c:axId val="108010496"/>
      </c:lineChart>
      <c:dateAx>
        <c:axId val="108008576"/>
        <c:scaling>
          <c:orientation val="minMax"/>
        </c:scaling>
        <c:delete val="1"/>
        <c:axPos val="b"/>
        <c:numFmt formatCode="ge" sourceLinked="1"/>
        <c:majorTickMark val="none"/>
        <c:minorTickMark val="none"/>
        <c:tickLblPos val="none"/>
        <c:crossAx val="108010496"/>
        <c:crosses val="autoZero"/>
        <c:auto val="1"/>
        <c:lblOffset val="100"/>
        <c:baseTimeUnit val="years"/>
      </c:dateAx>
      <c:valAx>
        <c:axId val="108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58112"/>
        <c:axId val="1080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58112"/>
        <c:axId val="108060032"/>
      </c:lineChart>
      <c:dateAx>
        <c:axId val="108058112"/>
        <c:scaling>
          <c:orientation val="minMax"/>
        </c:scaling>
        <c:delete val="1"/>
        <c:axPos val="b"/>
        <c:numFmt formatCode="ge" sourceLinked="1"/>
        <c:majorTickMark val="none"/>
        <c:minorTickMark val="none"/>
        <c:tickLblPos val="none"/>
        <c:crossAx val="108060032"/>
        <c:crosses val="autoZero"/>
        <c:auto val="1"/>
        <c:lblOffset val="100"/>
        <c:baseTimeUnit val="years"/>
      </c:dateAx>
      <c:valAx>
        <c:axId val="1080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87936"/>
        <c:axId val="108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87936"/>
        <c:axId val="108098304"/>
      </c:lineChart>
      <c:dateAx>
        <c:axId val="108087936"/>
        <c:scaling>
          <c:orientation val="minMax"/>
        </c:scaling>
        <c:delete val="1"/>
        <c:axPos val="b"/>
        <c:numFmt formatCode="ge" sourceLinked="1"/>
        <c:majorTickMark val="none"/>
        <c:minorTickMark val="none"/>
        <c:tickLblPos val="none"/>
        <c:crossAx val="108098304"/>
        <c:crosses val="autoZero"/>
        <c:auto val="1"/>
        <c:lblOffset val="100"/>
        <c:baseTimeUnit val="years"/>
      </c:dateAx>
      <c:valAx>
        <c:axId val="108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198.78</c:v>
                </c:pt>
                <c:pt idx="1">
                  <c:v>225.59</c:v>
                </c:pt>
                <c:pt idx="2">
                  <c:v>178.79</c:v>
                </c:pt>
                <c:pt idx="3">
                  <c:v>24.13</c:v>
                </c:pt>
                <c:pt idx="4" formatCode="#,##0.00;&quot;△&quot;#,##0.00">
                  <c:v>0</c:v>
                </c:pt>
              </c:numCache>
            </c:numRef>
          </c:val>
        </c:ser>
        <c:dLbls>
          <c:showLegendKey val="0"/>
          <c:showVal val="0"/>
          <c:showCatName val="0"/>
          <c:showSerName val="0"/>
          <c:showPercent val="0"/>
          <c:showBubbleSize val="0"/>
        </c:dLbls>
        <c:gapWidth val="150"/>
        <c:axId val="108114304"/>
        <c:axId val="10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08114304"/>
        <c:axId val="108116224"/>
      </c:lineChart>
      <c:dateAx>
        <c:axId val="108114304"/>
        <c:scaling>
          <c:orientation val="minMax"/>
        </c:scaling>
        <c:delete val="1"/>
        <c:axPos val="b"/>
        <c:numFmt formatCode="ge" sourceLinked="1"/>
        <c:majorTickMark val="none"/>
        <c:minorTickMark val="none"/>
        <c:tickLblPos val="none"/>
        <c:crossAx val="108116224"/>
        <c:crosses val="autoZero"/>
        <c:auto val="1"/>
        <c:lblOffset val="100"/>
        <c:baseTimeUnit val="years"/>
      </c:dateAx>
      <c:valAx>
        <c:axId val="108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72.739999999999995</c:v>
                </c:pt>
                <c:pt idx="1">
                  <c:v>73.040000000000006</c:v>
                </c:pt>
                <c:pt idx="2">
                  <c:v>72.8</c:v>
                </c:pt>
                <c:pt idx="3">
                  <c:v>74.81</c:v>
                </c:pt>
                <c:pt idx="4">
                  <c:v>64.45</c:v>
                </c:pt>
              </c:numCache>
            </c:numRef>
          </c:val>
        </c:ser>
        <c:dLbls>
          <c:showLegendKey val="0"/>
          <c:showVal val="0"/>
          <c:showCatName val="0"/>
          <c:showSerName val="0"/>
          <c:showPercent val="0"/>
          <c:showBubbleSize val="0"/>
        </c:dLbls>
        <c:gapWidth val="150"/>
        <c:axId val="108236800"/>
        <c:axId val="1082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08236800"/>
        <c:axId val="108238720"/>
      </c:lineChart>
      <c:dateAx>
        <c:axId val="108236800"/>
        <c:scaling>
          <c:orientation val="minMax"/>
        </c:scaling>
        <c:delete val="1"/>
        <c:axPos val="b"/>
        <c:numFmt formatCode="ge" sourceLinked="1"/>
        <c:majorTickMark val="none"/>
        <c:minorTickMark val="none"/>
        <c:tickLblPos val="none"/>
        <c:crossAx val="108238720"/>
        <c:crosses val="autoZero"/>
        <c:auto val="1"/>
        <c:lblOffset val="100"/>
        <c:baseTimeUnit val="years"/>
      </c:dateAx>
      <c:valAx>
        <c:axId val="1082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149.97</c:v>
                </c:pt>
                <c:pt idx="1">
                  <c:v>149.29</c:v>
                </c:pt>
                <c:pt idx="2">
                  <c:v>150.91999999999999</c:v>
                </c:pt>
                <c:pt idx="3">
                  <c:v>150.9</c:v>
                </c:pt>
                <c:pt idx="4">
                  <c:v>174.32</c:v>
                </c:pt>
              </c:numCache>
            </c:numRef>
          </c:val>
        </c:ser>
        <c:dLbls>
          <c:showLegendKey val="0"/>
          <c:showVal val="0"/>
          <c:showCatName val="0"/>
          <c:showSerName val="0"/>
          <c:showPercent val="0"/>
          <c:showBubbleSize val="0"/>
        </c:dLbls>
        <c:gapWidth val="150"/>
        <c:axId val="108542976"/>
        <c:axId val="1085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08542976"/>
        <c:axId val="108545152"/>
      </c:lineChart>
      <c:dateAx>
        <c:axId val="108542976"/>
        <c:scaling>
          <c:orientation val="minMax"/>
        </c:scaling>
        <c:delete val="1"/>
        <c:axPos val="b"/>
        <c:numFmt formatCode="ge" sourceLinked="1"/>
        <c:majorTickMark val="none"/>
        <c:minorTickMark val="none"/>
        <c:tickLblPos val="none"/>
        <c:crossAx val="108545152"/>
        <c:crosses val="autoZero"/>
        <c:auto val="1"/>
        <c:lblOffset val="100"/>
        <c:baseTimeUnit val="years"/>
      </c:dateAx>
      <c:valAx>
        <c:axId val="108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安城市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185818</v>
      </c>
      <c r="AM8" s="64"/>
      <c r="AN8" s="64"/>
      <c r="AO8" s="64"/>
      <c r="AP8" s="64"/>
      <c r="AQ8" s="64"/>
      <c r="AR8" s="64"/>
      <c r="AS8" s="64"/>
      <c r="AT8" s="63">
        <f>データ!S6</f>
        <v>86.05</v>
      </c>
      <c r="AU8" s="63"/>
      <c r="AV8" s="63"/>
      <c r="AW8" s="63"/>
      <c r="AX8" s="63"/>
      <c r="AY8" s="63"/>
      <c r="AZ8" s="63"/>
      <c r="BA8" s="63"/>
      <c r="BB8" s="63">
        <f>データ!T6</f>
        <v>2159.42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1.05</v>
      </c>
      <c r="Q10" s="63"/>
      <c r="R10" s="63"/>
      <c r="S10" s="63"/>
      <c r="T10" s="63"/>
      <c r="U10" s="63"/>
      <c r="V10" s="63"/>
      <c r="W10" s="63">
        <f>データ!P6</f>
        <v>95.84</v>
      </c>
      <c r="X10" s="63"/>
      <c r="Y10" s="63"/>
      <c r="Z10" s="63"/>
      <c r="AA10" s="63"/>
      <c r="AB10" s="63"/>
      <c r="AC10" s="63"/>
      <c r="AD10" s="64">
        <f>データ!Q6</f>
        <v>1620</v>
      </c>
      <c r="AE10" s="64"/>
      <c r="AF10" s="64"/>
      <c r="AG10" s="64"/>
      <c r="AH10" s="64"/>
      <c r="AI10" s="64"/>
      <c r="AJ10" s="64"/>
      <c r="AK10" s="2"/>
      <c r="AL10" s="64">
        <f>データ!U6</f>
        <v>1951</v>
      </c>
      <c r="AM10" s="64"/>
      <c r="AN10" s="64"/>
      <c r="AO10" s="64"/>
      <c r="AP10" s="64"/>
      <c r="AQ10" s="64"/>
      <c r="AR10" s="64"/>
      <c r="AS10" s="64"/>
      <c r="AT10" s="63">
        <f>データ!V6</f>
        <v>0.52</v>
      </c>
      <c r="AU10" s="63"/>
      <c r="AV10" s="63"/>
      <c r="AW10" s="63"/>
      <c r="AX10" s="63"/>
      <c r="AY10" s="63"/>
      <c r="AZ10" s="63"/>
      <c r="BA10" s="63"/>
      <c r="BB10" s="63">
        <f>データ!W6</f>
        <v>3751.92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232122</v>
      </c>
      <c r="D6" s="31">
        <f t="shared" si="3"/>
        <v>47</v>
      </c>
      <c r="E6" s="31">
        <f t="shared" si="3"/>
        <v>17</v>
      </c>
      <c r="F6" s="31">
        <f t="shared" si="3"/>
        <v>5</v>
      </c>
      <c r="G6" s="31">
        <f t="shared" si="3"/>
        <v>0</v>
      </c>
      <c r="H6" s="31" t="str">
        <f t="shared" si="3"/>
        <v>愛知県　安城市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1.05</v>
      </c>
      <c r="P6" s="32">
        <f t="shared" si="3"/>
        <v>95.84</v>
      </c>
      <c r="Q6" s="32">
        <f t="shared" si="3"/>
        <v>1620</v>
      </c>
      <c r="R6" s="32">
        <f t="shared" si="3"/>
        <v>185818</v>
      </c>
      <c r="S6" s="32">
        <f t="shared" si="3"/>
        <v>86.05</v>
      </c>
      <c r="T6" s="32">
        <f t="shared" si="3"/>
        <v>2159.42</v>
      </c>
      <c r="U6" s="32">
        <f t="shared" si="3"/>
        <v>1951</v>
      </c>
      <c r="V6" s="32">
        <f t="shared" si="3"/>
        <v>0.52</v>
      </c>
      <c r="W6" s="32">
        <f t="shared" si="3"/>
        <v>3751.92</v>
      </c>
      <c r="X6" s="33">
        <f>IF(X7="",NA(),X7)</f>
        <v>92.62</v>
      </c>
      <c r="Y6" s="33">
        <f t="shared" ref="Y6:AG6" si="4">IF(Y7="",NA(),Y7)</f>
        <v>90.83</v>
      </c>
      <c r="Z6" s="33">
        <f t="shared" si="4"/>
        <v>92.26</v>
      </c>
      <c r="AA6" s="33">
        <f t="shared" si="4"/>
        <v>98.91</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198.78</v>
      </c>
      <c r="BF6" s="33">
        <f t="shared" ref="BF6:BN6" si="7">IF(BF7="",NA(),BF7)</f>
        <v>225.59</v>
      </c>
      <c r="BG6" s="33">
        <f t="shared" si="7"/>
        <v>178.79</v>
      </c>
      <c r="BH6" s="33">
        <f t="shared" si="7"/>
        <v>24.13</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72.739999999999995</v>
      </c>
      <c r="BQ6" s="33">
        <f t="shared" ref="BQ6:BY6" si="8">IF(BQ7="",NA(),BQ7)</f>
        <v>73.040000000000006</v>
      </c>
      <c r="BR6" s="33">
        <f t="shared" si="8"/>
        <v>72.8</v>
      </c>
      <c r="BS6" s="33">
        <f t="shared" si="8"/>
        <v>74.81</v>
      </c>
      <c r="BT6" s="33">
        <f t="shared" si="8"/>
        <v>64.45</v>
      </c>
      <c r="BU6" s="33">
        <f t="shared" si="8"/>
        <v>42.13</v>
      </c>
      <c r="BV6" s="33">
        <f t="shared" si="8"/>
        <v>42.48</v>
      </c>
      <c r="BW6" s="33">
        <f t="shared" si="8"/>
        <v>41.04</v>
      </c>
      <c r="BX6" s="33">
        <f t="shared" si="8"/>
        <v>50.82</v>
      </c>
      <c r="BY6" s="33">
        <f t="shared" si="8"/>
        <v>52.19</v>
      </c>
      <c r="BZ6" s="32" t="str">
        <f>IF(BZ7="","",IF(BZ7="-","【-】","【"&amp;SUBSTITUTE(TEXT(BZ7,"#,##0.00"),"-","△")&amp;"】"))</f>
        <v>【52.78】</v>
      </c>
      <c r="CA6" s="33">
        <f>IF(CA7="",NA(),CA7)</f>
        <v>149.97</v>
      </c>
      <c r="CB6" s="33">
        <f t="shared" ref="CB6:CJ6" si="9">IF(CB7="",NA(),CB7)</f>
        <v>149.29</v>
      </c>
      <c r="CC6" s="33">
        <f t="shared" si="9"/>
        <v>150.91999999999999</v>
      </c>
      <c r="CD6" s="33">
        <f t="shared" si="9"/>
        <v>150.9</v>
      </c>
      <c r="CE6" s="33">
        <f t="shared" si="9"/>
        <v>174.32</v>
      </c>
      <c r="CF6" s="33">
        <f t="shared" si="9"/>
        <v>348.41</v>
      </c>
      <c r="CG6" s="33">
        <f t="shared" si="9"/>
        <v>343.8</v>
      </c>
      <c r="CH6" s="33">
        <f t="shared" si="9"/>
        <v>357.08</v>
      </c>
      <c r="CI6" s="33">
        <f t="shared" si="9"/>
        <v>300.52</v>
      </c>
      <c r="CJ6" s="33">
        <f t="shared" si="9"/>
        <v>296.14</v>
      </c>
      <c r="CK6" s="32" t="str">
        <f>IF(CK7="","",IF(CK7="-","【-】","【"&amp;SUBSTITUTE(TEXT(CK7,"#,##0.00"),"-","△")&amp;"】"))</f>
        <v>【289.81】</v>
      </c>
      <c r="CL6" s="33">
        <f>IF(CL7="",NA(),CL7)</f>
        <v>72.92</v>
      </c>
      <c r="CM6" s="33">
        <f t="shared" ref="CM6:CU6" si="10">IF(CM7="",NA(),CM7)</f>
        <v>73.47</v>
      </c>
      <c r="CN6" s="33">
        <f t="shared" si="10"/>
        <v>76.25</v>
      </c>
      <c r="CO6" s="33">
        <f t="shared" si="10"/>
        <v>77.64</v>
      </c>
      <c r="CP6" s="33">
        <f t="shared" si="10"/>
        <v>78.06</v>
      </c>
      <c r="CQ6" s="33">
        <f t="shared" si="10"/>
        <v>46.85</v>
      </c>
      <c r="CR6" s="33">
        <f t="shared" si="10"/>
        <v>46.06</v>
      </c>
      <c r="CS6" s="33">
        <f t="shared" si="10"/>
        <v>45.95</v>
      </c>
      <c r="CT6" s="33">
        <f t="shared" si="10"/>
        <v>53.24</v>
      </c>
      <c r="CU6" s="33">
        <f t="shared" si="10"/>
        <v>52.31</v>
      </c>
      <c r="CV6" s="32" t="str">
        <f>IF(CV7="","",IF(CV7="-","【-】","【"&amp;SUBSTITUTE(TEXT(CV7,"#,##0.00"),"-","△")&amp;"】"))</f>
        <v>【52.74】</v>
      </c>
      <c r="CW6" s="33">
        <f>IF(CW7="",NA(),CW7)</f>
        <v>98.95</v>
      </c>
      <c r="CX6" s="33">
        <f t="shared" ref="CX6:DF6" si="11">IF(CX7="",NA(),CX7)</f>
        <v>98.95</v>
      </c>
      <c r="CY6" s="33">
        <f t="shared" si="11"/>
        <v>98.94</v>
      </c>
      <c r="CZ6" s="33">
        <f t="shared" si="11"/>
        <v>98.93</v>
      </c>
      <c r="DA6" s="33">
        <f t="shared" si="11"/>
        <v>98.97</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232122</v>
      </c>
      <c r="D7" s="35">
        <v>47</v>
      </c>
      <c r="E7" s="35">
        <v>17</v>
      </c>
      <c r="F7" s="35">
        <v>5</v>
      </c>
      <c r="G7" s="35">
        <v>0</v>
      </c>
      <c r="H7" s="35" t="s">
        <v>96</v>
      </c>
      <c r="I7" s="35" t="s">
        <v>97</v>
      </c>
      <c r="J7" s="35" t="s">
        <v>98</v>
      </c>
      <c r="K7" s="35" t="s">
        <v>99</v>
      </c>
      <c r="L7" s="35" t="s">
        <v>100</v>
      </c>
      <c r="M7" s="36" t="s">
        <v>101</v>
      </c>
      <c r="N7" s="36" t="s">
        <v>102</v>
      </c>
      <c r="O7" s="36">
        <v>1.05</v>
      </c>
      <c r="P7" s="36">
        <v>95.84</v>
      </c>
      <c r="Q7" s="36">
        <v>1620</v>
      </c>
      <c r="R7" s="36">
        <v>185818</v>
      </c>
      <c r="S7" s="36">
        <v>86.05</v>
      </c>
      <c r="T7" s="36">
        <v>2159.42</v>
      </c>
      <c r="U7" s="36">
        <v>1951</v>
      </c>
      <c r="V7" s="36">
        <v>0.52</v>
      </c>
      <c r="W7" s="36">
        <v>3751.92</v>
      </c>
      <c r="X7" s="36">
        <v>92.62</v>
      </c>
      <c r="Y7" s="36">
        <v>90.83</v>
      </c>
      <c r="Z7" s="36">
        <v>92.26</v>
      </c>
      <c r="AA7" s="36">
        <v>98.91</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198.78</v>
      </c>
      <c r="BF7" s="36">
        <v>225.59</v>
      </c>
      <c r="BG7" s="36">
        <v>178.79</v>
      </c>
      <c r="BH7" s="36">
        <v>24.13</v>
      </c>
      <c r="BI7" s="36">
        <v>0</v>
      </c>
      <c r="BJ7" s="36">
        <v>1224.75</v>
      </c>
      <c r="BK7" s="36">
        <v>1144.05</v>
      </c>
      <c r="BL7" s="36">
        <v>1117.1099999999999</v>
      </c>
      <c r="BM7" s="36">
        <v>1044.8</v>
      </c>
      <c r="BN7" s="36">
        <v>1081.8</v>
      </c>
      <c r="BO7" s="36">
        <v>1015.77</v>
      </c>
      <c r="BP7" s="36">
        <v>72.739999999999995</v>
      </c>
      <c r="BQ7" s="36">
        <v>73.040000000000006</v>
      </c>
      <c r="BR7" s="36">
        <v>72.8</v>
      </c>
      <c r="BS7" s="36">
        <v>74.81</v>
      </c>
      <c r="BT7" s="36">
        <v>64.45</v>
      </c>
      <c r="BU7" s="36">
        <v>42.13</v>
      </c>
      <c r="BV7" s="36">
        <v>42.48</v>
      </c>
      <c r="BW7" s="36">
        <v>41.04</v>
      </c>
      <c r="BX7" s="36">
        <v>50.82</v>
      </c>
      <c r="BY7" s="36">
        <v>52.19</v>
      </c>
      <c r="BZ7" s="36">
        <v>52.78</v>
      </c>
      <c r="CA7" s="36">
        <v>149.97</v>
      </c>
      <c r="CB7" s="36">
        <v>149.29</v>
      </c>
      <c r="CC7" s="36">
        <v>150.91999999999999</v>
      </c>
      <c r="CD7" s="36">
        <v>150.9</v>
      </c>
      <c r="CE7" s="36">
        <v>174.32</v>
      </c>
      <c r="CF7" s="36">
        <v>348.41</v>
      </c>
      <c r="CG7" s="36">
        <v>343.8</v>
      </c>
      <c r="CH7" s="36">
        <v>357.08</v>
      </c>
      <c r="CI7" s="36">
        <v>300.52</v>
      </c>
      <c r="CJ7" s="36">
        <v>296.14</v>
      </c>
      <c r="CK7" s="36">
        <v>289.81</v>
      </c>
      <c r="CL7" s="36">
        <v>72.92</v>
      </c>
      <c r="CM7" s="36">
        <v>73.47</v>
      </c>
      <c r="CN7" s="36">
        <v>76.25</v>
      </c>
      <c r="CO7" s="36">
        <v>77.64</v>
      </c>
      <c r="CP7" s="36">
        <v>78.06</v>
      </c>
      <c r="CQ7" s="36">
        <v>46.85</v>
      </c>
      <c r="CR7" s="36">
        <v>46.06</v>
      </c>
      <c r="CS7" s="36">
        <v>45.95</v>
      </c>
      <c r="CT7" s="36">
        <v>53.24</v>
      </c>
      <c r="CU7" s="36">
        <v>52.31</v>
      </c>
      <c r="CV7" s="36">
        <v>52.74</v>
      </c>
      <c r="CW7" s="36">
        <v>98.95</v>
      </c>
      <c r="CX7" s="36">
        <v>98.95</v>
      </c>
      <c r="CY7" s="36">
        <v>98.94</v>
      </c>
      <c r="CZ7" s="36">
        <v>98.93</v>
      </c>
      <c r="DA7" s="36">
        <v>98.97</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2017-02-23T09:38:14Z</cp:lastPrinted>
  <dcterms:created xsi:type="dcterms:W3CDTF">2017-02-08T03:12:03Z</dcterms:created>
  <dcterms:modified xsi:type="dcterms:W3CDTF">2017-02-23T09:38:21Z</dcterms:modified>
  <cp:category/>
</cp:coreProperties>
</file>