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<sst xmlns="http://schemas.openxmlformats.org/spreadsheetml/2006/main" count="217" uniqueCount="106">
  <si>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</si>
  <si>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</si>
  <si>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</si>
  <si>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</si>
  <si>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</si>
  <si>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</si>
  <si>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</si>
  <si>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</si>
  <si>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</si>
  <si>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</si>
  <si>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</si>
  <si>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</si>
  <si>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</si>
  <si>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</si>
  <si>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</si>
  <si>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</si>
  <si>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</si>
  <si>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</si>
  <si>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</si>
  <si>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</si>
  <si>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</si>
  <si>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</si>
  <si>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</si>
  <si>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</si>
  <si>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</si>
  <si>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</si>
  <si>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</si>
  <si>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</si>
  <si>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</si>
  <si>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</si>
  <si>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</si>
  <si>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</si>
  <si>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</si>
  <si>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</si>
  <si>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</si>
  <si>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</si>
  <si>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</si>
  <si>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</si>
  <si>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</si>
  <si>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</si>
  <si>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</si>
  <si>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</si>
  <si>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</si>
  <si>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</si>
  <si>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</si>
  <si>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</si>
  <si>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</si>
  <si>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</si>
  <si>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</si>
  <si>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</si>
  <si>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</si>
  <si>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</si>
  <si>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</si>
  <si>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</si>
  <si>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</si>
  <si>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</si>
  <si>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</si>
  <si>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</si>
  <si>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</si>
  <si>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</si>
  <si>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</si>
  <si>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</si>
  <si>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</si>
  <si>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</si>
  <si>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</si>
  <si>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</si>
  <si>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</si>
  <si>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</si>
  <si>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</si>
  <si>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</si>
  <si>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</si>
  <si>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</si>
  <si>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</si>
  <si>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</si>
  <si>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</si>
  <si>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</si>
  <si>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</si>
  <si>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</si>
  <si>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</si>
  <si>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</si>
  <si>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</si>
  <si>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</si>
  <si>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</si>
  <si>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</si>
  <si>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</si>
  <si>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</si>
  <si>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</si>
  <si>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</si>
  <si>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</si>
  <si>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</si>
  <si>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</si>
  <si>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</si>
  <si>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犬山市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</si>
  <si>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</si>
  <si>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</si>
  <si>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</si>
  <si>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</si>
  <si>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</si>
  <si>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</si>
  <si>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</si>
  <si>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</si>
  <si>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</si>
  <si>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</si>
  <si>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現状は、保有する固定資産を効率的に利用して経営できている一方、施設の老朽化が進んだ場合の影響が大きい経営状況となっている。
　今後も、適正な水準の更新投資を維持して、施設の老朽化を進行させないことが重要であり、経営戦略の策定にあたり作成する将来見通しにより、経費削減と並んで、企業債の適正な利用を含めた財源負担のあり方を検討していく必要があると考えられる。</t>
    <rPh sb="107" eb="109">
      <t>ケイエイ</t>
    </rPh>
    <rPh sb="109" eb="111">
      <t>センリャク</t>
    </rPh>
    <rPh sb="112" eb="114">
      <t>サクテイ</t>
    </rPh>
    <rPh sb="118" eb="120">
      <t>サクセイ</t>
    </rPh>
    <rPh sb="122" eb="124">
      <t>ショウライ</t>
    </rPh>
    <rPh sb="124" eb="126">
      <t>ミトオ</t>
    </rPh>
    <rPh sb="131" eb="133">
      <t>ケイヒ</t>
    </rPh>
    <rPh sb="133" eb="135">
      <t>サクゲン</t>
    </rPh>
    <rPh sb="136" eb="137">
      <t>ナラ</t>
    </rPh>
    <rPh sb="140" eb="142">
      <t>キギョウ</t>
    </rPh>
    <rPh sb="142" eb="143">
      <t>サイ</t>
    </rPh>
    <rPh sb="144" eb="146">
      <t>テキセイ</t>
    </rPh>
    <rPh sb="147" eb="149">
      <t>リヨウ</t>
    </rPh>
    <rPh sb="150" eb="151">
      <t>フク</t>
    </rPh>
    <rPh sb="153" eb="155">
      <t>ザイゲン</t>
    </rPh>
    <rPh sb="155" eb="157">
      <t>フタン</t>
    </rPh>
    <rPh sb="160" eb="161">
      <t>カタ</t>
    </rPh>
    <rPh sb="162" eb="164">
      <t>ケントウ</t>
    </rPh>
    <rPh sb="168" eb="170">
      <t>ヒツヨウ</t>
    </rPh>
    <rPh sb="174" eb="175">
      <t>カンガ</t>
    </rPh>
    <phoneticPr fontId="4"/>
  </si>
  <si>
    <t xml:space="preserve">
　①経常収支比率は継続して黒字を計上し、②欠損金・④借入金ともになく、③流動比率も高水準にある。
　⑦施設利用率は平均に比して高水準にあり、保有する施設を効率的に使用できている。
　④企業債残高が０である一方で管路更新率（次項老朽化の状況③参照）も平均を上回り、健全経営が保たれている。
　一方、⑦施設の利用率が平均より高いことと、⑧有収率に低下傾向が見られることから、今後も経営の健全性を維持し水道の安定供給を続けるためには、適正な水準の更新投資により施設の老朽化を防ぐことが大切である。</t>
    <rPh sb="3" eb="5">
      <t>ケイジョウ</t>
    </rPh>
    <rPh sb="5" eb="7">
      <t>シュウシ</t>
    </rPh>
    <rPh sb="7" eb="9">
      <t>ヒリツ</t>
    </rPh>
    <rPh sb="93" eb="95">
      <t>キギョウ</t>
    </rPh>
    <rPh sb="95" eb="96">
      <t>サイ</t>
    </rPh>
    <rPh sb="96" eb="98">
      <t>ザンダカ</t>
    </rPh>
    <rPh sb="103" eb="105">
      <t>イッポウ</t>
    </rPh>
    <rPh sb="106" eb="108">
      <t>カンロ</t>
    </rPh>
    <rPh sb="108" eb="110">
      <t>コウシン</t>
    </rPh>
    <rPh sb="110" eb="111">
      <t>リツ</t>
    </rPh>
    <rPh sb="112" eb="114">
      <t>ジコウ</t>
    </rPh>
    <rPh sb="114" eb="117">
      <t>ロウキュウカ</t>
    </rPh>
    <rPh sb="118" eb="120">
      <t>ジョウキョウ</t>
    </rPh>
    <rPh sb="121" eb="123">
      <t>サンショウ</t>
    </rPh>
    <rPh sb="125" eb="127">
      <t>ヘイキン</t>
    </rPh>
    <rPh sb="128" eb="130">
      <t>ウワマワ</t>
    </rPh>
    <rPh sb="137" eb="138">
      <t>タモ</t>
    </rPh>
    <rPh sb="146" eb="148">
      <t>イッポウ</t>
    </rPh>
    <rPh sb="157" eb="159">
      <t>ヘイキン</t>
    </rPh>
    <rPh sb="172" eb="174">
      <t>テイカ</t>
    </rPh>
    <phoneticPr fontId="4"/>
  </si>
  <si>
    <t xml:space="preserve">
　水道施設の耐震改修等により、H22以前及びH26以後と比較してH23～H25の更新投資額が多かったため、H26以降①有形固定資産減価償却率は微増傾向にある。一方、管路への更新投資は一定水準を維持してきたため、③管路更新率は平均に比して高水準を確保しており、今後もこの更新水準を維持する必要がある。</t>
    <rPh sb="2" eb="4">
      <t>スイドウ</t>
    </rPh>
    <rPh sb="4" eb="6">
      <t>シセツ</t>
    </rPh>
    <rPh sb="7" eb="9">
      <t>タイシン</t>
    </rPh>
    <rPh sb="9" eb="11">
      <t>カイシュウ</t>
    </rPh>
    <rPh sb="11" eb="12">
      <t>トウ</t>
    </rPh>
    <rPh sb="19" eb="21">
      <t>イゼン</t>
    </rPh>
    <rPh sb="21" eb="22">
      <t>オヨ</t>
    </rPh>
    <rPh sb="26" eb="28">
      <t>イゴ</t>
    </rPh>
    <rPh sb="29" eb="31">
      <t>ヒカク</t>
    </rPh>
    <rPh sb="41" eb="43">
      <t>コウシン</t>
    </rPh>
    <rPh sb="43" eb="45">
      <t>トウシ</t>
    </rPh>
    <rPh sb="45" eb="46">
      <t>ガク</t>
    </rPh>
    <rPh sb="47" eb="48">
      <t>オオ</t>
    </rPh>
    <rPh sb="60" eb="62">
      <t>ユウケイ</t>
    </rPh>
    <rPh sb="62" eb="64">
      <t>コテイ</t>
    </rPh>
    <rPh sb="64" eb="66">
      <t>シサン</t>
    </rPh>
    <rPh sb="83" eb="85">
      <t>カンロ</t>
    </rPh>
    <rPh sb="87" eb="89">
      <t>コウシン</t>
    </rPh>
    <rPh sb="89" eb="91">
      <t>トウシ</t>
    </rPh>
    <rPh sb="92" eb="94">
      <t>イッテイ</t>
    </rPh>
    <rPh sb="94" eb="96">
      <t>スイジュン</t>
    </rPh>
    <rPh sb="97" eb="99">
      <t>イジ</t>
    </rPh>
    <rPh sb="130" eb="132">
      <t>コンゴ</t>
    </rPh>
    <rPh sb="135" eb="137">
      <t>コウシン</t>
    </rPh>
    <rPh sb="137" eb="139">
      <t>スイジュン</t>
    </rPh>
    <rPh sb="140" eb="142">
      <t>イジ</t>
    </rPh>
    <rPh sb="144" eb="1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</si>
</sst>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0" xfId="0" applyFont="1" applyBorder="1" applyAlignment="1">
      <alignment horizontal="left" vertical="center"/>
    </xf>
    <xf numFmtId="0" fontId="2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1.63</c:v>
                </c:pt>
                <c:pt idx="1">
                  <c:v>1.54</c:v>
                </c:pt>
                <c:pt idx="2">
                  <c:v>1.34</c:v>
                </c:pt>
                <c:pt idx="3">
                  <c:v>1.62</c:v>
                </c:pt>
                <c:pt idx="4">
                  <c:v>1.44</c:v>
                </c:pt>
              </c:numCache>
            </c:numRef>
          </c:val>
        </c:ser>
        <c:dLbls>
          <c:showLegendKey val="0"/>
          <c:showVal val="0"/>
          <c:showCatName val="0"/>
          <c:showSerName val="0"/>
          <c:showPercent val="0"/>
          <c:showBubbleSize val="0"/>
        </c:dLbls>
        <c:gapWidth val="150"/>
        <c:axId val="77010432"/>
        <c:axId val="770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77010432"/>
        <c:axId val="77012352"/>
      </c:lineChart>
      <c:dateAx>
        <c:axId val="77010432"/>
        <c:scaling>
          <c:orientation val="minMax"/>
        </c:scaling>
        <c:delete val="1"/>
        <c:axPos val="b"/>
        <c:numFmt formatCode="ge" sourceLinked="1"/>
        <c:majorTickMark val="none"/>
        <c:minorTickMark val="none"/>
        <c:tickLblPos val="none"/>
        <c:crossAx val="77012352"/>
        <c:crosses val="autoZero"/>
        <c:auto val="1"/>
        <c:lblOffset val="100"/>
        <c:baseTimeUnit val="years"/>
      </c:dateAx>
      <c:valAx>
        <c:axId val="770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76.930000000000007</c:v>
                </c:pt>
                <c:pt idx="1">
                  <c:v>76.81</c:v>
                </c:pt>
                <c:pt idx="2">
                  <c:v>76.61</c:v>
                </c:pt>
                <c:pt idx="3">
                  <c:v>75.44</c:v>
                </c:pt>
                <c:pt idx="4">
                  <c:v>77.27</c:v>
                </c:pt>
              </c:numCache>
            </c:numRef>
          </c:val>
        </c:ser>
        <c:dLbls>
          <c:showLegendKey val="0"/>
          <c:showVal val="0"/>
          <c:showCatName val="0"/>
          <c:showSerName val="0"/>
          <c:showPercent val="0"/>
          <c:showBubbleSize val="0"/>
        </c:dLbls>
        <c:gapWidth val="150"/>
        <c:axId val="77354880"/>
        <c:axId val="773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77354880"/>
        <c:axId val="77369344"/>
      </c:lineChart>
      <c:dateAx>
        <c:axId val="77354880"/>
        <c:scaling>
          <c:orientation val="minMax"/>
        </c:scaling>
        <c:delete val="1"/>
        <c:axPos val="b"/>
        <c:numFmt formatCode="ge" sourceLinked="1"/>
        <c:majorTickMark val="none"/>
        <c:minorTickMark val="none"/>
        <c:tickLblPos val="none"/>
        <c:crossAx val="77369344"/>
        <c:crosses val="autoZero"/>
        <c:auto val="1"/>
        <c:lblOffset val="100"/>
        <c:baseTimeUnit val="years"/>
      </c:dateAx>
      <c:valAx>
        <c:axId val="773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90.27</c:v>
                </c:pt>
                <c:pt idx="1">
                  <c:v>91.14</c:v>
                </c:pt>
                <c:pt idx="2">
                  <c:v>90.2</c:v>
                </c:pt>
                <c:pt idx="3">
                  <c:v>90.04</c:v>
                </c:pt>
                <c:pt idx="4">
                  <c:v>88.73</c:v>
                </c:pt>
              </c:numCache>
            </c:numRef>
          </c:val>
        </c:ser>
        <c:dLbls>
          <c:showLegendKey val="0"/>
          <c:showVal val="0"/>
          <c:showCatName val="0"/>
          <c:showSerName val="0"/>
          <c:showPercent val="0"/>
          <c:showBubbleSize val="0"/>
        </c:dLbls>
        <c:gapWidth val="150"/>
        <c:axId val="78718464"/>
        <c:axId val="787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78718464"/>
        <c:axId val="78720384"/>
      </c:lineChart>
      <c:dateAx>
        <c:axId val="78718464"/>
        <c:scaling>
          <c:orientation val="minMax"/>
        </c:scaling>
        <c:delete val="1"/>
        <c:axPos val="b"/>
        <c:numFmt formatCode="ge" sourceLinked="1"/>
        <c:majorTickMark val="none"/>
        <c:minorTickMark val="none"/>
        <c:tickLblPos val="none"/>
        <c:crossAx val="78720384"/>
        <c:crosses val="autoZero"/>
        <c:auto val="1"/>
        <c:lblOffset val="100"/>
        <c:baseTimeUnit val="years"/>
      </c:dateAx>
      <c:valAx>
        <c:axId val="787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101.47</c:v>
                </c:pt>
                <c:pt idx="1">
                  <c:v>102.01</c:v>
                </c:pt>
                <c:pt idx="2">
                  <c:v>102.6</c:v>
                </c:pt>
                <c:pt idx="3">
                  <c:v>114.98</c:v>
                </c:pt>
                <c:pt idx="4">
                  <c:v>117.13</c:v>
                </c:pt>
              </c:numCache>
            </c:numRef>
          </c:val>
        </c:ser>
        <c:dLbls>
          <c:showLegendKey val="0"/>
          <c:showVal val="0"/>
          <c:showCatName val="0"/>
          <c:showSerName val="0"/>
          <c:showPercent val="0"/>
          <c:showBubbleSize val="0"/>
        </c:dLbls>
        <c:gapWidth val="150"/>
        <c:axId val="77046912"/>
        <c:axId val="770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77046912"/>
        <c:axId val="77048832"/>
      </c:lineChart>
      <c:dateAx>
        <c:axId val="77046912"/>
        <c:scaling>
          <c:orientation val="minMax"/>
        </c:scaling>
        <c:delete val="1"/>
        <c:axPos val="b"/>
        <c:numFmt formatCode="ge" sourceLinked="1"/>
        <c:majorTickMark val="none"/>
        <c:minorTickMark val="none"/>
        <c:tickLblPos val="none"/>
        <c:crossAx val="77048832"/>
        <c:crosses val="autoZero"/>
        <c:auto val="1"/>
        <c:lblOffset val="100"/>
        <c:baseTimeUnit val="years"/>
      </c:dateAx>
      <c:valAx>
        <c:axId val="7704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0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45.78</c:v>
                </c:pt>
                <c:pt idx="1">
                  <c:v>46.43</c:v>
                </c:pt>
                <c:pt idx="2">
                  <c:v>47.07</c:v>
                </c:pt>
                <c:pt idx="3">
                  <c:v>48.19</c:v>
                </c:pt>
                <c:pt idx="4">
                  <c:v>48.8</c:v>
                </c:pt>
              </c:numCache>
            </c:numRef>
          </c:val>
        </c:ser>
        <c:dLbls>
          <c:showLegendKey val="0"/>
          <c:showVal val="0"/>
          <c:showCatName val="0"/>
          <c:showSerName val="0"/>
          <c:showPercent val="0"/>
          <c:showBubbleSize val="0"/>
        </c:dLbls>
        <c:gapWidth val="150"/>
        <c:axId val="76894976"/>
        <c:axId val="768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76894976"/>
        <c:axId val="76896896"/>
      </c:lineChart>
      <c:dateAx>
        <c:axId val="76894976"/>
        <c:scaling>
          <c:orientation val="minMax"/>
        </c:scaling>
        <c:delete val="1"/>
        <c:axPos val="b"/>
        <c:numFmt formatCode="ge" sourceLinked="1"/>
        <c:majorTickMark val="none"/>
        <c:minorTickMark val="none"/>
        <c:tickLblPos val="none"/>
        <c:crossAx val="76896896"/>
        <c:crosses val="autoZero"/>
        <c:auto val="1"/>
        <c:lblOffset val="100"/>
        <c:baseTimeUnit val="years"/>
      </c:dateAx>
      <c:valAx>
        <c:axId val="768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1.52</c:v>
                </c:pt>
                <c:pt idx="1">
                  <c:v>1.52</c:v>
                </c:pt>
                <c:pt idx="2">
                  <c:v>1.5</c:v>
                </c:pt>
                <c:pt idx="3">
                  <c:v>1.44</c:v>
                </c:pt>
                <c:pt idx="4">
                  <c:v>1.43</c:v>
                </c:pt>
              </c:numCache>
            </c:numRef>
          </c:val>
        </c:ser>
        <c:dLbls>
          <c:showLegendKey val="0"/>
          <c:showVal val="0"/>
          <c:showCatName val="0"/>
          <c:showSerName val="0"/>
          <c:showPercent val="0"/>
          <c:showBubbleSize val="0"/>
        </c:dLbls>
        <c:gapWidth val="150"/>
        <c:axId val="77070720"/>
        <c:axId val="770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77070720"/>
        <c:axId val="77072640"/>
      </c:lineChart>
      <c:dateAx>
        <c:axId val="77070720"/>
        <c:scaling>
          <c:orientation val="minMax"/>
        </c:scaling>
        <c:delete val="1"/>
        <c:axPos val="b"/>
        <c:numFmt formatCode="ge" sourceLinked="1"/>
        <c:majorTickMark val="none"/>
        <c:minorTickMark val="none"/>
        <c:tickLblPos val="none"/>
        <c:crossAx val="77072640"/>
        <c:crosses val="autoZero"/>
        <c:auto val="1"/>
        <c:lblOffset val="100"/>
        <c:baseTimeUnit val="years"/>
      </c:dateAx>
      <c:valAx>
        <c:axId val="770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109504"/>
        <c:axId val="771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77109504"/>
        <c:axId val="77119872"/>
      </c:lineChart>
      <c:dateAx>
        <c:axId val="77109504"/>
        <c:scaling>
          <c:orientation val="minMax"/>
        </c:scaling>
        <c:delete val="1"/>
        <c:axPos val="b"/>
        <c:numFmt formatCode="ge" sourceLinked="1"/>
        <c:majorTickMark val="none"/>
        <c:minorTickMark val="none"/>
        <c:tickLblPos val="none"/>
        <c:crossAx val="77119872"/>
        <c:crosses val="autoZero"/>
        <c:auto val="1"/>
        <c:lblOffset val="100"/>
        <c:baseTimeUnit val="years"/>
      </c:dateAx>
      <c:valAx>
        <c:axId val="7711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1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467.56</c:v>
                </c:pt>
                <c:pt idx="1">
                  <c:v>575.97</c:v>
                </c:pt>
                <c:pt idx="2">
                  <c:v>609.26</c:v>
                </c:pt>
                <c:pt idx="3">
                  <c:v>745</c:v>
                </c:pt>
                <c:pt idx="4">
                  <c:v>581.62</c:v>
                </c:pt>
              </c:numCache>
            </c:numRef>
          </c:val>
        </c:ser>
        <c:dLbls>
          <c:showLegendKey val="0"/>
          <c:showVal val="0"/>
          <c:showCatName val="0"/>
          <c:showSerName val="0"/>
          <c:showPercent val="0"/>
          <c:showBubbleSize val="0"/>
        </c:dLbls>
        <c:gapWidth val="150"/>
        <c:axId val="77150080"/>
        <c:axId val="771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77150080"/>
        <c:axId val="77156352"/>
      </c:lineChart>
      <c:dateAx>
        <c:axId val="77150080"/>
        <c:scaling>
          <c:orientation val="minMax"/>
        </c:scaling>
        <c:delete val="1"/>
        <c:axPos val="b"/>
        <c:numFmt formatCode="ge" sourceLinked="1"/>
        <c:majorTickMark val="none"/>
        <c:minorTickMark val="none"/>
        <c:tickLblPos val="none"/>
        <c:crossAx val="77156352"/>
        <c:crosses val="autoZero"/>
        <c:auto val="1"/>
        <c:lblOffset val="100"/>
        <c:baseTimeUnit val="years"/>
      </c:dateAx>
      <c:valAx>
        <c:axId val="7715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1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194752"/>
        <c:axId val="771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77194752"/>
        <c:axId val="77196672"/>
      </c:lineChart>
      <c:dateAx>
        <c:axId val="77194752"/>
        <c:scaling>
          <c:orientation val="minMax"/>
        </c:scaling>
        <c:delete val="1"/>
        <c:axPos val="b"/>
        <c:numFmt formatCode="ge" sourceLinked="1"/>
        <c:majorTickMark val="none"/>
        <c:minorTickMark val="none"/>
        <c:tickLblPos val="none"/>
        <c:crossAx val="77196672"/>
        <c:crosses val="autoZero"/>
        <c:auto val="1"/>
        <c:lblOffset val="100"/>
        <c:baseTimeUnit val="years"/>
      </c:dateAx>
      <c:valAx>
        <c:axId val="7719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1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98.1</c:v>
                </c:pt>
                <c:pt idx="1">
                  <c:v>96.41</c:v>
                </c:pt>
                <c:pt idx="2">
                  <c:v>96.97</c:v>
                </c:pt>
                <c:pt idx="3">
                  <c:v>114.08</c:v>
                </c:pt>
                <c:pt idx="4">
                  <c:v>116.82</c:v>
                </c:pt>
              </c:numCache>
            </c:numRef>
          </c:val>
        </c:ser>
        <c:dLbls>
          <c:showLegendKey val="0"/>
          <c:showVal val="0"/>
          <c:showCatName val="0"/>
          <c:showSerName val="0"/>
          <c:showPercent val="0"/>
          <c:showBubbleSize val="0"/>
        </c:dLbls>
        <c:gapWidth val="150"/>
        <c:axId val="77220864"/>
        <c:axId val="772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77220864"/>
        <c:axId val="77235328"/>
      </c:lineChart>
      <c:dateAx>
        <c:axId val="77220864"/>
        <c:scaling>
          <c:orientation val="minMax"/>
        </c:scaling>
        <c:delete val="1"/>
        <c:axPos val="b"/>
        <c:numFmt formatCode="ge" sourceLinked="1"/>
        <c:majorTickMark val="none"/>
        <c:minorTickMark val="none"/>
        <c:tickLblPos val="none"/>
        <c:crossAx val="77235328"/>
        <c:crosses val="autoZero"/>
        <c:auto val="1"/>
        <c:lblOffset val="100"/>
        <c:baseTimeUnit val="years"/>
      </c:dateAx>
      <c:valAx>
        <c:axId val="772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114.68</c:v>
                </c:pt>
                <c:pt idx="1">
                  <c:v>117.09</c:v>
                </c:pt>
                <c:pt idx="2">
                  <c:v>115.82</c:v>
                </c:pt>
                <c:pt idx="3">
                  <c:v>97.78</c:v>
                </c:pt>
                <c:pt idx="4">
                  <c:v>96.27</c:v>
                </c:pt>
              </c:numCache>
            </c:numRef>
          </c:val>
        </c:ser>
        <c:dLbls>
          <c:showLegendKey val="0"/>
          <c:showVal val="0"/>
          <c:showCatName val="0"/>
          <c:showSerName val="0"/>
          <c:showPercent val="0"/>
          <c:showBubbleSize val="0"/>
        </c:dLbls>
        <c:gapWidth val="150"/>
        <c:axId val="77261056"/>
        <c:axId val="773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77261056"/>
        <c:axId val="77332864"/>
      </c:lineChart>
      <c:dateAx>
        <c:axId val="77261056"/>
        <c:scaling>
          <c:orientation val="minMax"/>
        </c:scaling>
        <c:delete val="1"/>
        <c:axPos val="b"/>
        <c:numFmt formatCode="ge" sourceLinked="1"/>
        <c:majorTickMark val="none"/>
        <c:minorTickMark val="none"/>
        <c:tickLblPos val="none"/>
        <c:crossAx val="77332864"/>
        <c:crosses val="autoZero"/>
        <c:auto val="1"/>
        <c:lblOffset val="100"/>
        <c:baseTimeUnit val="years"/>
      </c:dateAx>
      <c:valAx>
        <c:axId val="773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犬山市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74790</v>
      </c>
      <c r="AJ8" s="75"/>
      <c r="AK8" s="75"/>
      <c r="AL8" s="75"/>
      <c r="AM8" s="75"/>
      <c r="AN8" s="75"/>
      <c r="AO8" s="75"/>
      <c r="AP8" s="76"/>
      <c r="AQ8" s="57">
        <f>データ!R6</f>
        <v>74.900000000000006</v>
      </c>
      <c r="AR8" s="57"/>
      <c r="AS8" s="57"/>
      <c r="AT8" s="57"/>
      <c r="AU8" s="57"/>
      <c r="AV8" s="57"/>
      <c r="AW8" s="57"/>
      <c r="AX8" s="57"/>
      <c r="AY8" s="57">
        <f>データ!S6</f>
        <v>998.53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96.67</v>
      </c>
      <c r="K10" s="57"/>
      <c r="L10" s="57"/>
      <c r="M10" s="57"/>
      <c r="N10" s="57"/>
      <c r="O10" s="57"/>
      <c r="P10" s="57"/>
      <c r="Q10" s="57"/>
      <c r="R10" s="57">
        <f>データ!O6</f>
        <v>99.7</v>
      </c>
      <c r="S10" s="57"/>
      <c r="T10" s="57"/>
      <c r="U10" s="57"/>
      <c r="V10" s="57"/>
      <c r="W10" s="57"/>
      <c r="X10" s="57"/>
      <c r="Y10" s="57"/>
      <c r="Z10" s="65">
        <f>データ!P6</f>
        <v>1452</v>
      </c>
      <c r="AA10" s="65"/>
      <c r="AB10" s="65"/>
      <c r="AC10" s="65"/>
      <c r="AD10" s="65"/>
      <c r="AE10" s="65"/>
      <c r="AF10" s="65"/>
      <c r="AG10" s="65"/>
      <c r="AH10" s="2"/>
      <c r="AI10" s="65">
        <f>データ!T6</f>
        <v>74483</v>
      </c>
      <c r="AJ10" s="65"/>
      <c r="AK10" s="65"/>
      <c r="AL10" s="65"/>
      <c r="AM10" s="65"/>
      <c r="AN10" s="65"/>
      <c r="AO10" s="65"/>
      <c r="AP10" s="65"/>
      <c r="AQ10" s="57">
        <f>データ!U6</f>
        <v>74.900000000000006</v>
      </c>
      <c r="AR10" s="57"/>
      <c r="AS10" s="57"/>
      <c r="AT10" s="57"/>
      <c r="AU10" s="57"/>
      <c r="AV10" s="57"/>
      <c r="AW10" s="57"/>
      <c r="AX10" s="57"/>
      <c r="AY10" s="57">
        <f>データ!V6</f>
        <v>994.43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232157</v>
      </c>
      <c r="D6" s="31">
        <f t="shared" si="3"/>
        <v>46</v>
      </c>
      <c r="E6" s="31">
        <f t="shared" si="3"/>
        <v>1</v>
      </c>
      <c r="F6" s="31">
        <f t="shared" si="3"/>
        <v>0</v>
      </c>
      <c r="G6" s="31">
        <f t="shared" si="3"/>
        <v>1</v>
      </c>
      <c r="H6" s="31" t="str">
        <f t="shared" si="3"/>
        <v>愛知県　犬山市</v>
      </c>
      <c r="I6" s="31" t="str">
        <f t="shared" si="3"/>
        <v>法適用</v>
      </c>
      <c r="J6" s="31" t="str">
        <f t="shared" si="3"/>
        <v>水道事業</v>
      </c>
      <c r="K6" s="31" t="str">
        <f t="shared" si="3"/>
        <v>末端給水事業</v>
      </c>
      <c r="L6" s="31" t="str">
        <f t="shared" si="3"/>
        <v>A4</v>
      </c>
      <c r="M6" s="32" t="str">
        <f t="shared" si="3"/>
        <v>-</v>
      </c>
      <c r="N6" s="32">
        <f t="shared" si="3"/>
        <v>96.67</v>
      </c>
      <c r="O6" s="32">
        <f t="shared" si="3"/>
        <v>99.7</v>
      </c>
      <c r="P6" s="32">
        <f t="shared" si="3"/>
        <v>1452</v>
      </c>
      <c r="Q6" s="32">
        <f t="shared" si="3"/>
        <v>74790</v>
      </c>
      <c r="R6" s="32">
        <f t="shared" si="3"/>
        <v>74.900000000000006</v>
      </c>
      <c r="S6" s="32">
        <f t="shared" si="3"/>
        <v>998.53</v>
      </c>
      <c r="T6" s="32">
        <f t="shared" si="3"/>
        <v>74483</v>
      </c>
      <c r="U6" s="32">
        <f t="shared" si="3"/>
        <v>74.900000000000006</v>
      </c>
      <c r="V6" s="32">
        <f t="shared" si="3"/>
        <v>994.43</v>
      </c>
      <c r="W6" s="33">
        <f>IF(W7="",NA(),W7)</f>
        <v>101.47</v>
      </c>
      <c r="X6" s="33">
        <f t="shared" ref="X6:AF6" si="4">IF(X7="",NA(),X7)</f>
        <v>102.01</v>
      </c>
      <c r="Y6" s="33">
        <f t="shared" si="4"/>
        <v>102.6</v>
      </c>
      <c r="Z6" s="33">
        <f t="shared" si="4"/>
        <v>114.98</v>
      </c>
      <c r="AA6" s="33">
        <f t="shared" si="4"/>
        <v>117.13</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467.56</v>
      </c>
      <c r="AT6" s="33">
        <f t="shared" ref="AT6:BB6" si="6">IF(AT7="",NA(),AT7)</f>
        <v>575.97</v>
      </c>
      <c r="AU6" s="33">
        <f t="shared" si="6"/>
        <v>609.26</v>
      </c>
      <c r="AV6" s="33">
        <f t="shared" si="6"/>
        <v>745</v>
      </c>
      <c r="AW6" s="33">
        <f t="shared" si="6"/>
        <v>581.62</v>
      </c>
      <c r="AX6" s="33">
        <f t="shared" si="6"/>
        <v>695.41</v>
      </c>
      <c r="AY6" s="33">
        <f t="shared" si="6"/>
        <v>701</v>
      </c>
      <c r="AZ6" s="33">
        <f t="shared" si="6"/>
        <v>739.59</v>
      </c>
      <c r="BA6" s="33">
        <f t="shared" si="6"/>
        <v>335.95</v>
      </c>
      <c r="BB6" s="33">
        <f t="shared" si="6"/>
        <v>346.59</v>
      </c>
      <c r="BC6" s="32" t="str">
        <f>IF(BC7="","",IF(BC7="-","【-】","【"&amp;SUBSTITUTE(TEXT(BC7,"#,##0.00"),"-","△")&amp;"】"))</f>
        <v>【262.74】</v>
      </c>
      <c r="BD6" s="32">
        <f>IF(BD7="",NA(),BD7)</f>
        <v>0</v>
      </c>
      <c r="BE6" s="32">
        <f t="shared" ref="BE6:BM6" si="7">IF(BE7="",NA(),BE7)</f>
        <v>0</v>
      </c>
      <c r="BF6" s="32">
        <f t="shared" si="7"/>
        <v>0</v>
      </c>
      <c r="BG6" s="32">
        <f t="shared" si="7"/>
        <v>0</v>
      </c>
      <c r="BH6" s="32">
        <f t="shared" si="7"/>
        <v>0</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98.1</v>
      </c>
      <c r="BP6" s="33">
        <f t="shared" ref="BP6:BX6" si="8">IF(BP7="",NA(),BP7)</f>
        <v>96.41</v>
      </c>
      <c r="BQ6" s="33">
        <f t="shared" si="8"/>
        <v>96.97</v>
      </c>
      <c r="BR6" s="33">
        <f t="shared" si="8"/>
        <v>114.08</v>
      </c>
      <c r="BS6" s="33">
        <f t="shared" si="8"/>
        <v>116.82</v>
      </c>
      <c r="BT6" s="33">
        <f t="shared" si="8"/>
        <v>99.61</v>
      </c>
      <c r="BU6" s="33">
        <f t="shared" si="8"/>
        <v>100.27</v>
      </c>
      <c r="BV6" s="33">
        <f t="shared" si="8"/>
        <v>99.46</v>
      </c>
      <c r="BW6" s="33">
        <f t="shared" si="8"/>
        <v>105.21</v>
      </c>
      <c r="BX6" s="33">
        <f t="shared" si="8"/>
        <v>105.71</v>
      </c>
      <c r="BY6" s="32" t="str">
        <f>IF(BY7="","",IF(BY7="-","【-】","【"&amp;SUBSTITUTE(TEXT(BY7,"#,##0.00"),"-","△")&amp;"】"))</f>
        <v>【104.99】</v>
      </c>
      <c r="BZ6" s="33">
        <f>IF(BZ7="",NA(),BZ7)</f>
        <v>114.68</v>
      </c>
      <c r="CA6" s="33">
        <f t="shared" ref="CA6:CI6" si="9">IF(CA7="",NA(),CA7)</f>
        <v>117.09</v>
      </c>
      <c r="CB6" s="33">
        <f t="shared" si="9"/>
        <v>115.82</v>
      </c>
      <c r="CC6" s="33">
        <f t="shared" si="9"/>
        <v>97.78</v>
      </c>
      <c r="CD6" s="33">
        <f t="shared" si="9"/>
        <v>96.27</v>
      </c>
      <c r="CE6" s="33">
        <f t="shared" si="9"/>
        <v>169.59</v>
      </c>
      <c r="CF6" s="33">
        <f t="shared" si="9"/>
        <v>169.62</v>
      </c>
      <c r="CG6" s="33">
        <f t="shared" si="9"/>
        <v>171.78</v>
      </c>
      <c r="CH6" s="33">
        <f t="shared" si="9"/>
        <v>162.59</v>
      </c>
      <c r="CI6" s="33">
        <f t="shared" si="9"/>
        <v>162.15</v>
      </c>
      <c r="CJ6" s="32" t="str">
        <f>IF(CJ7="","",IF(CJ7="-","【-】","【"&amp;SUBSTITUTE(TEXT(CJ7,"#,##0.00"),"-","△")&amp;"】"))</f>
        <v>【163.72】</v>
      </c>
      <c r="CK6" s="33">
        <f>IF(CK7="",NA(),CK7)</f>
        <v>76.930000000000007</v>
      </c>
      <c r="CL6" s="33">
        <f t="shared" ref="CL6:CT6" si="10">IF(CL7="",NA(),CL7)</f>
        <v>76.81</v>
      </c>
      <c r="CM6" s="33">
        <f t="shared" si="10"/>
        <v>76.61</v>
      </c>
      <c r="CN6" s="33">
        <f t="shared" si="10"/>
        <v>75.44</v>
      </c>
      <c r="CO6" s="33">
        <f t="shared" si="10"/>
        <v>77.27</v>
      </c>
      <c r="CP6" s="33">
        <f t="shared" si="10"/>
        <v>60.04</v>
      </c>
      <c r="CQ6" s="33">
        <f t="shared" si="10"/>
        <v>59.88</v>
      </c>
      <c r="CR6" s="33">
        <f t="shared" si="10"/>
        <v>59.68</v>
      </c>
      <c r="CS6" s="33">
        <f t="shared" si="10"/>
        <v>59.17</v>
      </c>
      <c r="CT6" s="33">
        <f t="shared" si="10"/>
        <v>59.34</v>
      </c>
      <c r="CU6" s="32" t="str">
        <f>IF(CU7="","",IF(CU7="-","【-】","【"&amp;SUBSTITUTE(TEXT(CU7,"#,##0.00"),"-","△")&amp;"】"))</f>
        <v>【59.76】</v>
      </c>
      <c r="CV6" s="33">
        <f>IF(CV7="",NA(),CV7)</f>
        <v>90.27</v>
      </c>
      <c r="CW6" s="33">
        <f t="shared" ref="CW6:DE6" si="11">IF(CW7="",NA(),CW7)</f>
        <v>91.14</v>
      </c>
      <c r="CX6" s="33">
        <f t="shared" si="11"/>
        <v>90.2</v>
      </c>
      <c r="CY6" s="33">
        <f t="shared" si="11"/>
        <v>90.04</v>
      </c>
      <c r="CZ6" s="33">
        <f t="shared" si="11"/>
        <v>88.73</v>
      </c>
      <c r="DA6" s="33">
        <f t="shared" si="11"/>
        <v>87.33</v>
      </c>
      <c r="DB6" s="33">
        <f t="shared" si="11"/>
        <v>87.65</v>
      </c>
      <c r="DC6" s="33">
        <f t="shared" si="11"/>
        <v>87.63</v>
      </c>
      <c r="DD6" s="33">
        <f t="shared" si="11"/>
        <v>87.6</v>
      </c>
      <c r="DE6" s="33">
        <f t="shared" si="11"/>
        <v>87.74</v>
      </c>
      <c r="DF6" s="32" t="str">
        <f>IF(DF7="","",IF(DF7="-","【-】","【"&amp;SUBSTITUTE(TEXT(DF7,"#,##0.00"),"-","△")&amp;"】"))</f>
        <v>【89.95】</v>
      </c>
      <c r="DG6" s="33">
        <f>IF(DG7="",NA(),DG7)</f>
        <v>45.78</v>
      </c>
      <c r="DH6" s="33">
        <f t="shared" ref="DH6:DP6" si="12">IF(DH7="",NA(),DH7)</f>
        <v>46.43</v>
      </c>
      <c r="DI6" s="33">
        <f t="shared" si="12"/>
        <v>47.07</v>
      </c>
      <c r="DJ6" s="33">
        <f t="shared" si="12"/>
        <v>48.19</v>
      </c>
      <c r="DK6" s="33">
        <f t="shared" si="12"/>
        <v>48.8</v>
      </c>
      <c r="DL6" s="33">
        <f t="shared" si="12"/>
        <v>37.71</v>
      </c>
      <c r="DM6" s="33">
        <f t="shared" si="12"/>
        <v>38.69</v>
      </c>
      <c r="DN6" s="33">
        <f t="shared" si="12"/>
        <v>39.65</v>
      </c>
      <c r="DO6" s="33">
        <f t="shared" si="12"/>
        <v>45.25</v>
      </c>
      <c r="DP6" s="33">
        <f t="shared" si="12"/>
        <v>46.27</v>
      </c>
      <c r="DQ6" s="32" t="str">
        <f>IF(DQ7="","",IF(DQ7="-","【-】","【"&amp;SUBSTITUTE(TEXT(DQ7,"#,##0.00"),"-","△")&amp;"】"))</f>
        <v>【47.18】</v>
      </c>
      <c r="DR6" s="33">
        <f>IF(DR7="",NA(),DR7)</f>
        <v>1.52</v>
      </c>
      <c r="DS6" s="33">
        <f t="shared" ref="DS6:EA6" si="13">IF(DS7="",NA(),DS7)</f>
        <v>1.52</v>
      </c>
      <c r="DT6" s="33">
        <f t="shared" si="13"/>
        <v>1.5</v>
      </c>
      <c r="DU6" s="33">
        <f t="shared" si="13"/>
        <v>1.44</v>
      </c>
      <c r="DV6" s="33">
        <f t="shared" si="13"/>
        <v>1.43</v>
      </c>
      <c r="DW6" s="33">
        <f t="shared" si="13"/>
        <v>7.67</v>
      </c>
      <c r="DX6" s="33">
        <f t="shared" si="13"/>
        <v>8.4</v>
      </c>
      <c r="DY6" s="33">
        <f t="shared" si="13"/>
        <v>9.7100000000000009</v>
      </c>
      <c r="DZ6" s="33">
        <f t="shared" si="13"/>
        <v>10.71</v>
      </c>
      <c r="EA6" s="33">
        <f t="shared" si="13"/>
        <v>10.93</v>
      </c>
      <c r="EB6" s="32" t="str">
        <f>IF(EB7="","",IF(EB7="-","【-】","【"&amp;SUBSTITUTE(TEXT(EB7,"#,##0.00"),"-","△")&amp;"】"))</f>
        <v>【13.18】</v>
      </c>
      <c r="EC6" s="33">
        <f>IF(EC7="",NA(),EC7)</f>
        <v>1.63</v>
      </c>
      <c r="ED6" s="33">
        <f t="shared" ref="ED6:EL6" si="14">IF(ED7="",NA(),ED7)</f>
        <v>1.54</v>
      </c>
      <c r="EE6" s="33">
        <f t="shared" si="14"/>
        <v>1.34</v>
      </c>
      <c r="EF6" s="33">
        <f t="shared" si="14"/>
        <v>1.62</v>
      </c>
      <c r="EG6" s="33">
        <f t="shared" si="14"/>
        <v>1.44</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232157</v>
      </c>
      <c r="D7" s="35">
        <v>46</v>
      </c>
      <c r="E7" s="35">
        <v>1</v>
      </c>
      <c r="F7" s="35">
        <v>0</v>
      </c>
      <c r="G7" s="35">
        <v>1</v>
      </c>
      <c r="H7" s="35" t="s">
        <v>92</v>
      </c>
      <c r="I7" s="35" t="s">
        <v>93</v>
      </c>
      <c r="J7" s="35" t="s">
        <v>94</v>
      </c>
      <c r="K7" s="35" t="s">
        <v>95</v>
      </c>
      <c r="L7" s="35" t="s">
        <v>96</v>
      </c>
      <c r="M7" s="36" t="s">
        <v>97</v>
      </c>
      <c r="N7" s="36">
        <v>96.67</v>
      </c>
      <c r="O7" s="36">
        <v>99.7</v>
      </c>
      <c r="P7" s="36">
        <v>1452</v>
      </c>
      <c r="Q7" s="36">
        <v>74790</v>
      </c>
      <c r="R7" s="36">
        <v>74.900000000000006</v>
      </c>
      <c r="S7" s="36">
        <v>998.53</v>
      </c>
      <c r="T7" s="36">
        <v>74483</v>
      </c>
      <c r="U7" s="36">
        <v>74.900000000000006</v>
      </c>
      <c r="V7" s="36">
        <v>994.43</v>
      </c>
      <c r="W7" s="36">
        <v>101.47</v>
      </c>
      <c r="X7" s="36">
        <v>102.01</v>
      </c>
      <c r="Y7" s="36">
        <v>102.6</v>
      </c>
      <c r="Z7" s="36">
        <v>114.98</v>
      </c>
      <c r="AA7" s="36">
        <v>117.13</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467.56</v>
      </c>
      <c r="AT7" s="36">
        <v>575.97</v>
      </c>
      <c r="AU7" s="36">
        <v>609.26</v>
      </c>
      <c r="AV7" s="36">
        <v>745</v>
      </c>
      <c r="AW7" s="36">
        <v>581.62</v>
      </c>
      <c r="AX7" s="36">
        <v>695.41</v>
      </c>
      <c r="AY7" s="36">
        <v>701</v>
      </c>
      <c r="AZ7" s="36">
        <v>739.59</v>
      </c>
      <c r="BA7" s="36">
        <v>335.95</v>
      </c>
      <c r="BB7" s="36">
        <v>346.59</v>
      </c>
      <c r="BC7" s="36">
        <v>262.74</v>
      </c>
      <c r="BD7" s="36">
        <v>0</v>
      </c>
      <c r="BE7" s="36">
        <v>0</v>
      </c>
      <c r="BF7" s="36">
        <v>0</v>
      </c>
      <c r="BG7" s="36">
        <v>0</v>
      </c>
      <c r="BH7" s="36">
        <v>0</v>
      </c>
      <c r="BI7" s="36">
        <v>343.45</v>
      </c>
      <c r="BJ7" s="36">
        <v>330.99</v>
      </c>
      <c r="BK7" s="36">
        <v>324.08999999999997</v>
      </c>
      <c r="BL7" s="36">
        <v>319.82</v>
      </c>
      <c r="BM7" s="36">
        <v>312.02999999999997</v>
      </c>
      <c r="BN7" s="36">
        <v>276.38</v>
      </c>
      <c r="BO7" s="36">
        <v>98.1</v>
      </c>
      <c r="BP7" s="36">
        <v>96.41</v>
      </c>
      <c r="BQ7" s="36">
        <v>96.97</v>
      </c>
      <c r="BR7" s="36">
        <v>114.08</v>
      </c>
      <c r="BS7" s="36">
        <v>116.82</v>
      </c>
      <c r="BT7" s="36">
        <v>99.61</v>
      </c>
      <c r="BU7" s="36">
        <v>100.27</v>
      </c>
      <c r="BV7" s="36">
        <v>99.46</v>
      </c>
      <c r="BW7" s="36">
        <v>105.21</v>
      </c>
      <c r="BX7" s="36">
        <v>105.71</v>
      </c>
      <c r="BY7" s="36">
        <v>104.99</v>
      </c>
      <c r="BZ7" s="36">
        <v>114.68</v>
      </c>
      <c r="CA7" s="36">
        <v>117.09</v>
      </c>
      <c r="CB7" s="36">
        <v>115.82</v>
      </c>
      <c r="CC7" s="36">
        <v>97.78</v>
      </c>
      <c r="CD7" s="36">
        <v>96.27</v>
      </c>
      <c r="CE7" s="36">
        <v>169.59</v>
      </c>
      <c r="CF7" s="36">
        <v>169.62</v>
      </c>
      <c r="CG7" s="36">
        <v>171.78</v>
      </c>
      <c r="CH7" s="36">
        <v>162.59</v>
      </c>
      <c r="CI7" s="36">
        <v>162.15</v>
      </c>
      <c r="CJ7" s="36">
        <v>163.72</v>
      </c>
      <c r="CK7" s="36">
        <v>76.930000000000007</v>
      </c>
      <c r="CL7" s="36">
        <v>76.81</v>
      </c>
      <c r="CM7" s="36">
        <v>76.61</v>
      </c>
      <c r="CN7" s="36">
        <v>75.44</v>
      </c>
      <c r="CO7" s="36">
        <v>77.27</v>
      </c>
      <c r="CP7" s="36">
        <v>60.04</v>
      </c>
      <c r="CQ7" s="36">
        <v>59.88</v>
      </c>
      <c r="CR7" s="36">
        <v>59.68</v>
      </c>
      <c r="CS7" s="36">
        <v>59.17</v>
      </c>
      <c r="CT7" s="36">
        <v>59.34</v>
      </c>
      <c r="CU7" s="36">
        <v>59.76</v>
      </c>
      <c r="CV7" s="36">
        <v>90.27</v>
      </c>
      <c r="CW7" s="36">
        <v>91.14</v>
      </c>
      <c r="CX7" s="36">
        <v>90.2</v>
      </c>
      <c r="CY7" s="36">
        <v>90.04</v>
      </c>
      <c r="CZ7" s="36">
        <v>88.73</v>
      </c>
      <c r="DA7" s="36">
        <v>87.33</v>
      </c>
      <c r="DB7" s="36">
        <v>87.65</v>
      </c>
      <c r="DC7" s="36">
        <v>87.63</v>
      </c>
      <c r="DD7" s="36">
        <v>87.6</v>
      </c>
      <c r="DE7" s="36">
        <v>87.74</v>
      </c>
      <c r="DF7" s="36">
        <v>89.95</v>
      </c>
      <c r="DG7" s="36">
        <v>45.78</v>
      </c>
      <c r="DH7" s="36">
        <v>46.43</v>
      </c>
      <c r="DI7" s="36">
        <v>47.07</v>
      </c>
      <c r="DJ7" s="36">
        <v>48.19</v>
      </c>
      <c r="DK7" s="36">
        <v>48.8</v>
      </c>
      <c r="DL7" s="36">
        <v>37.71</v>
      </c>
      <c r="DM7" s="36">
        <v>38.69</v>
      </c>
      <c r="DN7" s="36">
        <v>39.65</v>
      </c>
      <c r="DO7" s="36">
        <v>45.25</v>
      </c>
      <c r="DP7" s="36">
        <v>46.27</v>
      </c>
      <c r="DQ7" s="36">
        <v>47.18</v>
      </c>
      <c r="DR7" s="36">
        <v>1.52</v>
      </c>
      <c r="DS7" s="36">
        <v>1.52</v>
      </c>
      <c r="DT7" s="36">
        <v>1.5</v>
      </c>
      <c r="DU7" s="36">
        <v>1.44</v>
      </c>
      <c r="DV7" s="36">
        <v>1.43</v>
      </c>
      <c r="DW7" s="36">
        <v>7.67</v>
      </c>
      <c r="DX7" s="36">
        <v>8.4</v>
      </c>
      <c r="DY7" s="36">
        <v>9.7100000000000009</v>
      </c>
      <c r="DZ7" s="36">
        <v>10.71</v>
      </c>
      <c r="EA7" s="36">
        <v>10.93</v>
      </c>
      <c r="EB7" s="36">
        <v>13.18</v>
      </c>
      <c r="EC7" s="36">
        <v>1.63</v>
      </c>
      <c r="ED7" s="36">
        <v>1.54</v>
      </c>
      <c r="EE7" s="36">
        <v>1.34</v>
      </c>
      <c r="EF7" s="36">
        <v>1.62</v>
      </c>
      <c r="EG7" s="36">
        <v>1.44</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犬山市</cp:lastModifiedBy>
  <dcterms:created xsi:type="dcterms:W3CDTF">2017-02-01T08:43:01Z</dcterms:created>
  <dcterms:modified xsi:type="dcterms:W3CDTF">2017-02-22T05:51:19Z</dcterms:modified>
  <cp:category/>
</cp:coreProperties>
</file>