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<sst xmlns="http://schemas.openxmlformats.org/spreadsheetml/2006/main" count="226" uniqueCount="111">
  <si>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</si>
  <si>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</si>
  <si>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</si>
  <si>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</si>
  <si>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</si>
  <si>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</si>
  <si>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</si>
  <si>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</si>
  <si>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</si>
  <si>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</si>
  <si>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</si>
  <si>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</si>
  <si>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</si>
  <si>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</si>
  <si>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</si>
  <si>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</si>
  <si>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</si>
  <si>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</si>
  <si>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</si>
  <si>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</si>
  <si>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</si>
  <si>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</si>
  <si>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</si>
  <si>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</si>
  <si>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</si>
  <si>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</si>
  <si>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</si>
  <si>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</si>
  <si>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</si>
  <si>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</si>
  <si>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</si>
  <si>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</si>
  <si>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</si>
  <si>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</si>
  <si>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</si>
  <si>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</si>
  <si>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</si>
  <si>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</si>
  <si>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</si>
  <si>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</si>
  <si>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</si>
  <si>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</si>
  <si>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</si>
  <si>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</si>
  <si>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</si>
  <si>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</si>
  <si>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</si>
  <si>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</si>
  <si>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</si>
  <si>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</si>
  <si>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</si>
  <si>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</si>
  <si>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</si>
  <si>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</si>
  <si>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</si>
  <si>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</si>
  <si>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</si>
  <si>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</si>
  <si>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</si>
  <si>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</si>
  <si>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</si>
  <si>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</si>
  <si>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</si>
  <si>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</si>
  <si>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</si>
  <si>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</si>
  <si>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</si>
  <si>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</si>
  <si>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</si>
  <si>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</si>
  <si>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</si>
  <si>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</si>
  <si>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</si>
  <si>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</si>
  <si>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</si>
  <si>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</si>
  <si>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</si>
  <si>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</si>
  <si>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</si>
  <si>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</si>
  <si>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</si>
  <si>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</si>
  <si>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</si>
  <si>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</si>
  <si>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</si>
  <si>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</si>
  <si>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</si>
  <si>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</si>
  <si>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</si>
  <si>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</si>
  <si>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</si>
  <si>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</si>
  <si>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</si>
  <si>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</si>
  <si>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</si>
  <si>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</si>
  <si>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</si>
  <si>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</si>
  <si>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</si>
  <si>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</si>
  <si>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</si>
  <si>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</si>
  <si>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</si>
  <si>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</si>
  <si>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</si>
  <si>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</si>
  <si>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</si>
  <si>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</si>
  <si>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当市の特定環境保全公共下水道は事業着手が平成12年であり、耐用年数の50年も経過していないため、管渠の更新は開始していない。</t>
    <rPh sb="0" eb="2">
      <t>トウシ</t>
    </rPh>
    <rPh sb="15" eb="17">
      <t>ジギョウ</t>
    </rPh>
    <rPh sb="17" eb="19">
      <t>チャクシュ</t>
    </rPh>
    <rPh sb="20" eb="22">
      <t>ヘイセイ</t>
    </rPh>
    <rPh sb="24" eb="25">
      <t>ネン</t>
    </rPh>
    <rPh sb="29" eb="31">
      <t>タイヨウ</t>
    </rPh>
    <rPh sb="31" eb="33">
      <t>ネンスウ</t>
    </rPh>
    <rPh sb="36" eb="37">
      <t>ネン</t>
    </rPh>
    <rPh sb="38" eb="40">
      <t>ケイカ</t>
    </rPh>
    <rPh sb="48" eb="49">
      <t>カン</t>
    </rPh>
    <rPh sb="49" eb="50">
      <t>ミゾ</t>
    </rPh>
    <rPh sb="51" eb="53">
      <t>コウシン</t>
    </rPh>
    <rPh sb="54" eb="56">
      <t>カイシ</t>
    </rPh>
    <phoneticPr fontId="4"/>
  </si>
  <si>
    <t>特定環境保全公共下水道は対象地域が限られており、使用料体系は公共下水道にあわせている。引き続き経費回収率の向上や経費の削減によって経営改善を図る必要がある。
また、当市の特定環境保全公共下水道は現在は地方公営企業法非適用で運営しているが、平成31年度からの法適用を予定しており、法適用後に下水道事業全体で経営状況が明確化されることによって、経営改善に努めることとしたい。</t>
    <rPh sb="43" eb="44">
      <t>ヒ</t>
    </rPh>
    <rPh sb="45" eb="46">
      <t>ツヅ</t>
    </rPh>
    <rPh sb="47" eb="49">
      <t>ケイヒ</t>
    </rPh>
    <rPh sb="49" eb="51">
      <t>カイシュウ</t>
    </rPh>
    <rPh sb="51" eb="52">
      <t>リツ</t>
    </rPh>
    <rPh sb="53" eb="55">
      <t>コウジョウ</t>
    </rPh>
    <rPh sb="56" eb="58">
      <t>ケイヒ</t>
    </rPh>
    <rPh sb="59" eb="61">
      <t>サクゲン</t>
    </rPh>
    <rPh sb="65" eb="67">
      <t>ケイエイ</t>
    </rPh>
    <rPh sb="67" eb="69">
      <t>カイゼン</t>
    </rPh>
    <rPh sb="70" eb="71">
      <t>ハカ</t>
    </rPh>
    <rPh sb="72" eb="74">
      <t>ヒツヨウ</t>
    </rPh>
    <rPh sb="139" eb="140">
      <t>ホウ</t>
    </rPh>
    <rPh sb="140" eb="142">
      <t>テキヨウ</t>
    </rPh>
    <rPh sb="142" eb="143">
      <t>ゴ</t>
    </rPh>
    <rPh sb="144" eb="147">
      <t>ゲスイドウ</t>
    </rPh>
    <rPh sb="147" eb="149">
      <t>ジギョウ</t>
    </rPh>
    <rPh sb="149" eb="151">
      <t>ゼンタイ</t>
    </rPh>
    <rPh sb="157" eb="160">
      <t>メイカクカ</t>
    </rPh>
    <rPh sb="175" eb="176">
      <t>ツト</t>
    </rPh>
    <phoneticPr fontId="4"/>
  </si>
  <si>
    <t>①収益的収支比率、⑤経費回収率はともに前年度よりも上がったものの100%には届いていない。現行の事業計画による整備がほぼ完了していることもあり、企業債残高が前年度に比べて大きく下がった。特定環境保全公共下水道は対象地域が限られており、使用料体系は公共下水道にあわせているため、単体で経費を賄うことは難しい。少しでも収益を上げるため普及促進活動による⑧水洗化率の向上に努めたい。</t>
    <rPh sb="1" eb="4">
      <t>シュウエキテキ</t>
    </rPh>
    <rPh sb="4" eb="6">
      <t>シュウシ</t>
    </rPh>
    <rPh sb="6" eb="8">
      <t>ヒリツ</t>
    </rPh>
    <rPh sb="10" eb="12">
      <t>ケイヒ</t>
    </rPh>
    <rPh sb="12" eb="14">
      <t>カイシュウ</t>
    </rPh>
    <rPh sb="14" eb="15">
      <t>リツ</t>
    </rPh>
    <rPh sb="25" eb="26">
      <t>ア</t>
    </rPh>
    <rPh sb="45" eb="47">
      <t>ゲンコウ</t>
    </rPh>
    <rPh sb="48" eb="50">
      <t>ジギョウ</t>
    </rPh>
    <rPh sb="50" eb="52">
      <t>ケイカク</t>
    </rPh>
    <rPh sb="55" eb="57">
      <t>セイビ</t>
    </rPh>
    <rPh sb="60" eb="62">
      <t>カンリョウ</t>
    </rPh>
    <rPh sb="72" eb="74">
      <t>キギョウ</t>
    </rPh>
    <rPh sb="74" eb="75">
      <t>サイ</t>
    </rPh>
    <rPh sb="75" eb="77">
      <t>ザンダカ</t>
    </rPh>
    <rPh sb="78" eb="79">
      <t>ゼン</t>
    </rPh>
    <rPh sb="82" eb="83">
      <t>クラ</t>
    </rPh>
    <rPh sb="85" eb="86">
      <t>オオ</t>
    </rPh>
    <rPh sb="88" eb="89">
      <t>サ</t>
    </rPh>
    <rPh sb="93" eb="95">
      <t>トクテイ</t>
    </rPh>
    <rPh sb="95" eb="97">
      <t>カンキョウ</t>
    </rPh>
    <rPh sb="97" eb="99">
      <t>ホゼン</t>
    </rPh>
    <rPh sb="99" eb="101">
      <t>コウキョウ</t>
    </rPh>
    <rPh sb="101" eb="104">
      <t>ゲスイドウ</t>
    </rPh>
    <rPh sb="105" eb="107">
      <t>タイショウ</t>
    </rPh>
    <rPh sb="107" eb="109">
      <t>チイキ</t>
    </rPh>
    <rPh sb="110" eb="111">
      <t>カギ</t>
    </rPh>
    <rPh sb="120" eb="122">
      <t>タイケイ</t>
    </rPh>
    <rPh sb="123" eb="125">
      <t>コウキョウ</t>
    </rPh>
    <rPh sb="125" eb="128">
      <t>ゲスイドウ</t>
    </rPh>
    <rPh sb="138" eb="140">
      <t>タンタイ</t>
    </rPh>
    <rPh sb="153" eb="154">
      <t>スコ</t>
    </rPh>
    <rPh sb="157" eb="159">
      <t>シュウエキ</t>
    </rPh>
    <rPh sb="160" eb="161">
      <t>ア</t>
    </rPh>
    <rPh sb="165" eb="167">
      <t>フキュウ</t>
    </rPh>
    <rPh sb="167" eb="169">
      <t>ソクシン</t>
    </rPh>
    <rPh sb="169" eb="171">
      <t>カツドウ</t>
    </rPh>
    <rPh sb="175" eb="178">
      <t>スイセンカ</t>
    </rPh>
    <rPh sb="178" eb="179">
      <t>リツ</t>
    </rPh>
    <rPh sb="180" eb="182">
      <t>コウジョウ</t>
    </rPh>
    <rPh sb="183" eb="18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</si>
</sst>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22368"/>
        <c:axId val="945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94522368"/>
        <c:axId val="94524544"/>
      </c:lineChart>
      <c:dateAx>
        <c:axId val="94522368"/>
        <c:scaling>
          <c:orientation val="minMax"/>
        </c:scaling>
        <c:delete val="1"/>
        <c:axPos val="b"/>
        <c:numFmt formatCode="ge" sourceLinked="1"/>
        <c:majorTickMark val="none"/>
        <c:minorTickMark val="none"/>
        <c:tickLblPos val="none"/>
        <c:crossAx val="94524544"/>
        <c:crosses val="autoZero"/>
        <c:auto val="1"/>
        <c:lblOffset val="100"/>
        <c:baseTimeUnit val="years"/>
      </c:dateAx>
      <c:valAx>
        <c:axId val="94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00256"/>
        <c:axId val="980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98000256"/>
        <c:axId val="98031104"/>
      </c:lineChart>
      <c:dateAx>
        <c:axId val="98000256"/>
        <c:scaling>
          <c:orientation val="minMax"/>
        </c:scaling>
        <c:delete val="1"/>
        <c:axPos val="b"/>
        <c:numFmt formatCode="ge" sourceLinked="1"/>
        <c:majorTickMark val="none"/>
        <c:minorTickMark val="none"/>
        <c:tickLblPos val="none"/>
        <c:crossAx val="98031104"/>
        <c:crosses val="autoZero"/>
        <c:auto val="1"/>
        <c:lblOffset val="100"/>
        <c:baseTimeUnit val="years"/>
      </c:dateAx>
      <c:valAx>
        <c:axId val="9803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59.88</c:v>
                </c:pt>
                <c:pt idx="1">
                  <c:v>68.2</c:v>
                </c:pt>
                <c:pt idx="2">
                  <c:v>68.72</c:v>
                </c:pt>
                <c:pt idx="3">
                  <c:v>70.61</c:v>
                </c:pt>
                <c:pt idx="4">
                  <c:v>71.27</c:v>
                </c:pt>
              </c:numCache>
            </c:numRef>
          </c:val>
        </c:ser>
        <c:dLbls>
          <c:showLegendKey val="0"/>
          <c:showVal val="0"/>
          <c:showCatName val="0"/>
          <c:showSerName val="0"/>
          <c:showPercent val="0"/>
          <c:showBubbleSize val="0"/>
        </c:dLbls>
        <c:gapWidth val="150"/>
        <c:axId val="97721344"/>
        <c:axId val="977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97721344"/>
        <c:axId val="97735808"/>
      </c:lineChart>
      <c:dateAx>
        <c:axId val="97721344"/>
        <c:scaling>
          <c:orientation val="minMax"/>
        </c:scaling>
        <c:delete val="1"/>
        <c:axPos val="b"/>
        <c:numFmt formatCode="ge" sourceLinked="1"/>
        <c:majorTickMark val="none"/>
        <c:minorTickMark val="none"/>
        <c:tickLblPos val="none"/>
        <c:crossAx val="97735808"/>
        <c:crosses val="autoZero"/>
        <c:auto val="1"/>
        <c:lblOffset val="100"/>
        <c:baseTimeUnit val="years"/>
      </c:dateAx>
      <c:valAx>
        <c:axId val="977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67.23</c:v>
                </c:pt>
                <c:pt idx="1">
                  <c:v>62.66</c:v>
                </c:pt>
                <c:pt idx="2">
                  <c:v>59.24</c:v>
                </c:pt>
                <c:pt idx="3">
                  <c:v>58.83</c:v>
                </c:pt>
                <c:pt idx="4">
                  <c:v>87.32</c:v>
                </c:pt>
              </c:numCache>
            </c:numRef>
          </c:val>
        </c:ser>
        <c:dLbls>
          <c:showLegendKey val="0"/>
          <c:showVal val="0"/>
          <c:showCatName val="0"/>
          <c:showSerName val="0"/>
          <c:showPercent val="0"/>
          <c:showBubbleSize val="0"/>
        </c:dLbls>
        <c:gapWidth val="150"/>
        <c:axId val="94562944"/>
        <c:axId val="952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62944"/>
        <c:axId val="95228672"/>
      </c:lineChart>
      <c:dateAx>
        <c:axId val="94562944"/>
        <c:scaling>
          <c:orientation val="minMax"/>
        </c:scaling>
        <c:delete val="1"/>
        <c:axPos val="b"/>
        <c:numFmt formatCode="ge" sourceLinked="1"/>
        <c:majorTickMark val="none"/>
        <c:minorTickMark val="none"/>
        <c:tickLblPos val="none"/>
        <c:crossAx val="95228672"/>
        <c:crosses val="autoZero"/>
        <c:auto val="1"/>
        <c:lblOffset val="100"/>
        <c:baseTimeUnit val="years"/>
      </c:dateAx>
      <c:valAx>
        <c:axId val="952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242496"/>
        <c:axId val="952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242496"/>
        <c:axId val="95252864"/>
      </c:lineChart>
      <c:dateAx>
        <c:axId val="95242496"/>
        <c:scaling>
          <c:orientation val="minMax"/>
        </c:scaling>
        <c:delete val="1"/>
        <c:axPos val="b"/>
        <c:numFmt formatCode="ge" sourceLinked="1"/>
        <c:majorTickMark val="none"/>
        <c:minorTickMark val="none"/>
        <c:tickLblPos val="none"/>
        <c:crossAx val="95252864"/>
        <c:crosses val="autoZero"/>
        <c:auto val="1"/>
        <c:lblOffset val="100"/>
        <c:baseTimeUnit val="years"/>
      </c:dateAx>
      <c:valAx>
        <c:axId val="952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9840"/>
        <c:axId val="963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9840"/>
        <c:axId val="96350208"/>
      </c:lineChart>
      <c:dateAx>
        <c:axId val="96339840"/>
        <c:scaling>
          <c:orientation val="minMax"/>
        </c:scaling>
        <c:delete val="1"/>
        <c:axPos val="b"/>
        <c:numFmt formatCode="ge" sourceLinked="1"/>
        <c:majorTickMark val="none"/>
        <c:minorTickMark val="none"/>
        <c:tickLblPos val="none"/>
        <c:crossAx val="96350208"/>
        <c:crosses val="autoZero"/>
        <c:auto val="1"/>
        <c:lblOffset val="100"/>
        <c:baseTimeUnit val="years"/>
      </c:dateAx>
      <c:valAx>
        <c:axId val="963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88992"/>
        <c:axId val="963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88992"/>
        <c:axId val="96395264"/>
      </c:lineChart>
      <c:dateAx>
        <c:axId val="96388992"/>
        <c:scaling>
          <c:orientation val="minMax"/>
        </c:scaling>
        <c:delete val="1"/>
        <c:axPos val="b"/>
        <c:numFmt formatCode="ge" sourceLinked="1"/>
        <c:majorTickMark val="none"/>
        <c:minorTickMark val="none"/>
        <c:tickLblPos val="none"/>
        <c:crossAx val="96395264"/>
        <c:crosses val="autoZero"/>
        <c:auto val="1"/>
        <c:lblOffset val="100"/>
        <c:baseTimeUnit val="years"/>
      </c:dateAx>
      <c:valAx>
        <c:axId val="963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27008"/>
        <c:axId val="96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27008"/>
        <c:axId val="96437376"/>
      </c:lineChart>
      <c:dateAx>
        <c:axId val="96427008"/>
        <c:scaling>
          <c:orientation val="minMax"/>
        </c:scaling>
        <c:delete val="1"/>
        <c:axPos val="b"/>
        <c:numFmt formatCode="ge" sourceLinked="1"/>
        <c:majorTickMark val="none"/>
        <c:minorTickMark val="none"/>
        <c:tickLblPos val="none"/>
        <c:crossAx val="96437376"/>
        <c:crosses val="autoZero"/>
        <c:auto val="1"/>
        <c:lblOffset val="100"/>
        <c:baseTimeUnit val="years"/>
      </c:dateAx>
      <c:valAx>
        <c:axId val="96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3212.55</c:v>
                </c:pt>
                <c:pt idx="1">
                  <c:v>3064.76</c:v>
                </c:pt>
                <c:pt idx="2">
                  <c:v>3231.22</c:v>
                </c:pt>
                <c:pt idx="3">
                  <c:v>2838.53</c:v>
                </c:pt>
                <c:pt idx="4">
                  <c:v>1790.65</c:v>
                </c:pt>
              </c:numCache>
            </c:numRef>
          </c:val>
        </c:ser>
        <c:dLbls>
          <c:showLegendKey val="0"/>
          <c:showVal val="0"/>
          <c:showCatName val="0"/>
          <c:showSerName val="0"/>
          <c:showPercent val="0"/>
          <c:showBubbleSize val="0"/>
        </c:dLbls>
        <c:gapWidth val="150"/>
        <c:axId val="96457856"/>
        <c:axId val="964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6457856"/>
        <c:axId val="96459776"/>
      </c:lineChart>
      <c:dateAx>
        <c:axId val="96457856"/>
        <c:scaling>
          <c:orientation val="minMax"/>
        </c:scaling>
        <c:delete val="1"/>
        <c:axPos val="b"/>
        <c:numFmt formatCode="ge" sourceLinked="1"/>
        <c:majorTickMark val="none"/>
        <c:minorTickMark val="none"/>
        <c:tickLblPos val="none"/>
        <c:crossAx val="96459776"/>
        <c:crosses val="autoZero"/>
        <c:auto val="1"/>
        <c:lblOffset val="100"/>
        <c:baseTimeUnit val="years"/>
      </c:dateAx>
      <c:valAx>
        <c:axId val="964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42.38</c:v>
                </c:pt>
                <c:pt idx="1">
                  <c:v>41.59</c:v>
                </c:pt>
                <c:pt idx="2">
                  <c:v>39.479999999999997</c:v>
                </c:pt>
                <c:pt idx="3">
                  <c:v>41.54</c:v>
                </c:pt>
                <c:pt idx="4">
                  <c:v>69.69</c:v>
                </c:pt>
              </c:numCache>
            </c:numRef>
          </c:val>
        </c:ser>
        <c:dLbls>
          <c:showLegendKey val="0"/>
          <c:showVal val="0"/>
          <c:showCatName val="0"/>
          <c:showSerName val="0"/>
          <c:showPercent val="0"/>
          <c:showBubbleSize val="0"/>
        </c:dLbls>
        <c:gapWidth val="150"/>
        <c:axId val="97686272"/>
        <c:axId val="976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7686272"/>
        <c:axId val="97688192"/>
      </c:lineChart>
      <c:dateAx>
        <c:axId val="97686272"/>
        <c:scaling>
          <c:orientation val="minMax"/>
        </c:scaling>
        <c:delete val="1"/>
        <c:axPos val="b"/>
        <c:numFmt formatCode="ge" sourceLinked="1"/>
        <c:majorTickMark val="none"/>
        <c:minorTickMark val="none"/>
        <c:tickLblPos val="none"/>
        <c:crossAx val="97688192"/>
        <c:crosses val="autoZero"/>
        <c:auto val="1"/>
        <c:lblOffset val="100"/>
        <c:baseTimeUnit val="years"/>
      </c:dateAx>
      <c:valAx>
        <c:axId val="976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235.93</c:v>
                </c:pt>
                <c:pt idx="1">
                  <c:v>232.4</c:v>
                </c:pt>
                <c:pt idx="2">
                  <c:v>242.6</c:v>
                </c:pt>
                <c:pt idx="3">
                  <c:v>216.93</c:v>
                </c:pt>
                <c:pt idx="4">
                  <c:v>150</c:v>
                </c:pt>
              </c:numCache>
            </c:numRef>
          </c:val>
        </c:ser>
        <c:dLbls>
          <c:showLegendKey val="0"/>
          <c:showVal val="0"/>
          <c:showCatName val="0"/>
          <c:showSerName val="0"/>
          <c:showPercent val="0"/>
          <c:showBubbleSize val="0"/>
        </c:dLbls>
        <c:gapWidth val="150"/>
        <c:axId val="97988608"/>
        <c:axId val="97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97988608"/>
        <c:axId val="97990528"/>
      </c:lineChart>
      <c:dateAx>
        <c:axId val="97988608"/>
        <c:scaling>
          <c:orientation val="minMax"/>
        </c:scaling>
        <c:delete val="1"/>
        <c:axPos val="b"/>
        <c:numFmt formatCode="ge" sourceLinked="1"/>
        <c:majorTickMark val="none"/>
        <c:minorTickMark val="none"/>
        <c:tickLblPos val="none"/>
        <c:crossAx val="97990528"/>
        <c:crosses val="autoZero"/>
        <c:auto val="1"/>
        <c:lblOffset val="100"/>
        <c:baseTimeUnit val="years"/>
      </c:dateAx>
      <c:valAx>
        <c:axId val="97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小牧市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153655</v>
      </c>
      <c r="AM8" s="64"/>
      <c r="AN8" s="64"/>
      <c r="AO8" s="64"/>
      <c r="AP8" s="64"/>
      <c r="AQ8" s="64"/>
      <c r="AR8" s="64"/>
      <c r="AS8" s="64"/>
      <c r="AT8" s="63">
        <f>データ!S6</f>
        <v>62.81</v>
      </c>
      <c r="AU8" s="63"/>
      <c r="AV8" s="63"/>
      <c r="AW8" s="63"/>
      <c r="AX8" s="63"/>
      <c r="AY8" s="63"/>
      <c r="AZ8" s="63"/>
      <c r="BA8" s="63"/>
      <c r="BB8" s="63">
        <f>データ!T6</f>
        <v>2446.35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0.54</v>
      </c>
      <c r="Q10" s="63"/>
      <c r="R10" s="63"/>
      <c r="S10" s="63"/>
      <c r="T10" s="63"/>
      <c r="U10" s="63"/>
      <c r="V10" s="63"/>
      <c r="W10" s="63">
        <f>データ!P6</f>
        <v>77.17</v>
      </c>
      <c r="X10" s="63"/>
      <c r="Y10" s="63"/>
      <c r="Z10" s="63"/>
      <c r="AA10" s="63"/>
      <c r="AB10" s="63"/>
      <c r="AC10" s="63"/>
      <c r="AD10" s="64">
        <f>データ!Q6</f>
        <v>1553</v>
      </c>
      <c r="AE10" s="64"/>
      <c r="AF10" s="64"/>
      <c r="AG10" s="64"/>
      <c r="AH10" s="64"/>
      <c r="AI10" s="64"/>
      <c r="AJ10" s="64"/>
      <c r="AK10" s="2"/>
      <c r="AL10" s="64">
        <f>データ!U6</f>
        <v>832</v>
      </c>
      <c r="AM10" s="64"/>
      <c r="AN10" s="64"/>
      <c r="AO10" s="64"/>
      <c r="AP10" s="64"/>
      <c r="AQ10" s="64"/>
      <c r="AR10" s="64"/>
      <c r="AS10" s="64"/>
      <c r="AT10" s="63">
        <f>データ!V6</f>
        <v>0.22</v>
      </c>
      <c r="AU10" s="63"/>
      <c r="AV10" s="63"/>
      <c r="AW10" s="63"/>
      <c r="AX10" s="63"/>
      <c r="AY10" s="63"/>
      <c r="AZ10" s="63"/>
      <c r="BA10" s="63"/>
      <c r="BB10" s="63">
        <f>データ!W6</f>
        <v>3781.82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232190</v>
      </c>
      <c r="D6" s="31">
        <f t="shared" si="3"/>
        <v>47</v>
      </c>
      <c r="E6" s="31">
        <f t="shared" si="3"/>
        <v>17</v>
      </c>
      <c r="F6" s="31">
        <f t="shared" si="3"/>
        <v>4</v>
      </c>
      <c r="G6" s="31">
        <f t="shared" si="3"/>
        <v>0</v>
      </c>
      <c r="H6" s="31" t="str">
        <f t="shared" si="3"/>
        <v>愛知県　小牧市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0.54</v>
      </c>
      <c r="P6" s="32">
        <f t="shared" si="3"/>
        <v>77.17</v>
      </c>
      <c r="Q6" s="32">
        <f t="shared" si="3"/>
        <v>1553</v>
      </c>
      <c r="R6" s="32">
        <f t="shared" si="3"/>
        <v>153655</v>
      </c>
      <c r="S6" s="32">
        <f t="shared" si="3"/>
        <v>62.81</v>
      </c>
      <c r="T6" s="32">
        <f t="shared" si="3"/>
        <v>2446.35</v>
      </c>
      <c r="U6" s="32">
        <f t="shared" si="3"/>
        <v>832</v>
      </c>
      <c r="V6" s="32">
        <f t="shared" si="3"/>
        <v>0.22</v>
      </c>
      <c r="W6" s="32">
        <f t="shared" si="3"/>
        <v>3781.82</v>
      </c>
      <c r="X6" s="33">
        <f>IF(X7="",NA(),X7)</f>
        <v>67.23</v>
      </c>
      <c r="Y6" s="33">
        <f t="shared" ref="Y6:AG6" si="4">IF(Y7="",NA(),Y7)</f>
        <v>62.66</v>
      </c>
      <c r="Z6" s="33">
        <f t="shared" si="4"/>
        <v>59.24</v>
      </c>
      <c r="AA6" s="33">
        <f t="shared" si="4"/>
        <v>58.83</v>
      </c>
      <c r="AB6" s="33">
        <f t="shared" si="4"/>
        <v>87.32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3212.55</v>
      </c>
      <c r="BF6" s="33">
        <f t="shared" ref="BF6:BN6" si="7">IF(BF7="",NA(),BF7)</f>
        <v>3064.76</v>
      </c>
      <c r="BG6" s="33">
        <f t="shared" si="7"/>
        <v>3231.22</v>
      </c>
      <c r="BH6" s="33">
        <f t="shared" si="7"/>
        <v>2838.53</v>
      </c>
      <c r="BI6" s="33">
        <f t="shared" si="7"/>
        <v>1790.65</v>
      </c>
      <c r="BJ6" s="33">
        <f t="shared" si="7"/>
        <v>1835.56</v>
      </c>
      <c r="BK6" s="33">
        <f t="shared" si="7"/>
        <v>1716.82</v>
      </c>
      <c r="BL6" s="33">
        <f t="shared" si="7"/>
        <v>1554.05</v>
      </c>
      <c r="BM6" s="33">
        <f t="shared" si="7"/>
        <v>1671.86</v>
      </c>
      <c r="BN6" s="33">
        <f t="shared" si="7"/>
        <v>1673.47</v>
      </c>
      <c r="BO6" s="32" t="str">
        <f>IF(BO7="","",IF(BO7="-","【-】","【"&amp;SUBSTITUTE(TEXT(BO7,"#,##0.00"),"-","△")&amp;"】"))</f>
        <v>【1,457.06】</v>
      </c>
      <c r="BP6" s="33">
        <f>IF(BP7="",NA(),BP7)</f>
        <v>42.38</v>
      </c>
      <c r="BQ6" s="33">
        <f t="shared" ref="BQ6:BY6" si="8">IF(BQ7="",NA(),BQ7)</f>
        <v>41.59</v>
      </c>
      <c r="BR6" s="33">
        <f t="shared" si="8"/>
        <v>39.479999999999997</v>
      </c>
      <c r="BS6" s="33">
        <f t="shared" si="8"/>
        <v>41.54</v>
      </c>
      <c r="BT6" s="33">
        <f t="shared" si="8"/>
        <v>69.69</v>
      </c>
      <c r="BU6" s="33">
        <f t="shared" si="8"/>
        <v>52.89</v>
      </c>
      <c r="BV6" s="33">
        <f t="shared" si="8"/>
        <v>51.73</v>
      </c>
      <c r="BW6" s="33">
        <f t="shared" si="8"/>
        <v>53.01</v>
      </c>
      <c r="BX6" s="33">
        <f t="shared" si="8"/>
        <v>50.54</v>
      </c>
      <c r="BY6" s="33">
        <f t="shared" si="8"/>
        <v>49.22</v>
      </c>
      <c r="BZ6" s="32" t="str">
        <f>IF(BZ7="","",IF(BZ7="-","【-】","【"&amp;SUBSTITUTE(TEXT(BZ7,"#,##0.00"),"-","△")&amp;"】"))</f>
        <v>【64.73】</v>
      </c>
      <c r="CA6" s="33">
        <f>IF(CA7="",NA(),CA7)</f>
        <v>235.93</v>
      </c>
      <c r="CB6" s="33">
        <f t="shared" ref="CB6:CJ6" si="9">IF(CB7="",NA(),CB7)</f>
        <v>232.4</v>
      </c>
      <c r="CC6" s="33">
        <f t="shared" si="9"/>
        <v>242.6</v>
      </c>
      <c r="CD6" s="33">
        <f t="shared" si="9"/>
        <v>216.93</v>
      </c>
      <c r="CE6" s="33">
        <f t="shared" si="9"/>
        <v>150</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59.88</v>
      </c>
      <c r="CX6" s="33">
        <f t="shared" ref="CX6:DF6" si="11">IF(CX7="",NA(),CX7)</f>
        <v>68.2</v>
      </c>
      <c r="CY6" s="33">
        <f t="shared" si="11"/>
        <v>68.72</v>
      </c>
      <c r="CZ6" s="33">
        <f t="shared" si="11"/>
        <v>70.61</v>
      </c>
      <c r="DA6" s="33">
        <f t="shared" si="11"/>
        <v>71.27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232190</v>
      </c>
      <c r="D7" s="35">
        <v>47</v>
      </c>
      <c r="E7" s="35">
        <v>17</v>
      </c>
      <c r="F7" s="35">
        <v>4</v>
      </c>
      <c r="G7" s="35">
        <v>0</v>
      </c>
      <c r="H7" s="35" t="s">
        <v>96</v>
      </c>
      <c r="I7" s="35" t="s">
        <v>97</v>
      </c>
      <c r="J7" s="35" t="s">
        <v>98</v>
      </c>
      <c r="K7" s="35" t="s">
        <v>99</v>
      </c>
      <c r="L7" s="35" t="s">
        <v>100</v>
      </c>
      <c r="M7" s="36" t="s">
        <v>101</v>
      </c>
      <c r="N7" s="36" t="s">
        <v>102</v>
      </c>
      <c r="O7" s="36">
        <v>0.54</v>
      </c>
      <c r="P7" s="36">
        <v>77.17</v>
      </c>
      <c r="Q7" s="36">
        <v>1553</v>
      </c>
      <c r="R7" s="36">
        <v>153655</v>
      </c>
      <c r="S7" s="36">
        <v>62.81</v>
      </c>
      <c r="T7" s="36">
        <v>2446.35</v>
      </c>
      <c r="U7" s="36">
        <v>832</v>
      </c>
      <c r="V7" s="36">
        <v>0.22</v>
      </c>
      <c r="W7" s="36">
        <v>3781.82</v>
      </c>
      <c r="X7" s="36">
        <v>67.23</v>
      </c>
      <c r="Y7" s="36">
        <v>62.66</v>
      </c>
      <c r="Z7" s="36">
        <v>59.24</v>
      </c>
      <c r="AA7" s="36">
        <v>58.83</v>
      </c>
      <c r="AB7" s="36">
        <v>87.32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3212.55</v>
      </c>
      <c r="BF7" s="36">
        <v>3064.76</v>
      </c>
      <c r="BG7" s="36">
        <v>3231.22</v>
      </c>
      <c r="BH7" s="36">
        <v>2838.53</v>
      </c>
      <c r="BI7" s="36">
        <v>1790.65</v>
      </c>
      <c r="BJ7" s="36">
        <v>1835.56</v>
      </c>
      <c r="BK7" s="36">
        <v>1716.82</v>
      </c>
      <c r="BL7" s="36">
        <v>1554.05</v>
      </c>
      <c r="BM7" s="36">
        <v>1671.86</v>
      </c>
      <c r="BN7" s="36">
        <v>1673.47</v>
      </c>
      <c r="BO7" s="36">
        <v>1457.06</v>
      </c>
      <c r="BP7" s="36">
        <v>42.38</v>
      </c>
      <c r="BQ7" s="36">
        <v>41.59</v>
      </c>
      <c r="BR7" s="36">
        <v>39.479999999999997</v>
      </c>
      <c r="BS7" s="36">
        <v>41.54</v>
      </c>
      <c r="BT7" s="36">
        <v>69.69</v>
      </c>
      <c r="BU7" s="36">
        <v>52.89</v>
      </c>
      <c r="BV7" s="36">
        <v>51.73</v>
      </c>
      <c r="BW7" s="36">
        <v>53.01</v>
      </c>
      <c r="BX7" s="36">
        <v>50.54</v>
      </c>
      <c r="BY7" s="36">
        <v>49.22</v>
      </c>
      <c r="BZ7" s="36">
        <v>64.73</v>
      </c>
      <c r="CA7" s="36">
        <v>235.93</v>
      </c>
      <c r="CB7" s="36">
        <v>232.4</v>
      </c>
      <c r="CC7" s="36">
        <v>242.6</v>
      </c>
      <c r="CD7" s="36">
        <v>216.93</v>
      </c>
      <c r="CE7" s="36">
        <v>150</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59.88</v>
      </c>
      <c r="CX7" s="36">
        <v>68.2</v>
      </c>
      <c r="CY7" s="36">
        <v>68.72</v>
      </c>
      <c r="CZ7" s="36">
        <v>70.61</v>
      </c>
      <c r="DA7" s="36">
        <v>71.27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2017-02-22T01:48:38Z</cp:lastPrinted>
  <dcterms:created xsi:type="dcterms:W3CDTF">2017-02-08T03:01:56Z</dcterms:created>
  <dcterms:modified xsi:type="dcterms:W3CDTF">2017-02-23T09:56:45Z</dcterms:modified>
  <cp:category/>
</cp:coreProperties>
</file>