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<sst xmlns="http://schemas.openxmlformats.org/spreadsheetml/2006/main" count="221" uniqueCount="111">
  <si>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</si>
  <si>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</si>
  <si>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</si>
  <si>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</si>
  <si>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</si>
  <si>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</si>
  <si>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</si>
  <si>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</si>
  <si>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</si>
  <si>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</si>
  <si>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</si>
  <si>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</si>
  <si>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</si>
  <si>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</si>
  <si>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</si>
  <si>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</si>
  <si>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</si>
  <si>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</si>
  <si>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</si>
  <si>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</si>
  <si>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</si>
  <si>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</si>
  <si>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</si>
  <si>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</si>
  <si>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</si>
  <si>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</si>
  <si>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</si>
  <si>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</si>
  <si>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</si>
  <si>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</si>
  <si>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</si>
  <si>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</si>
  <si>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</si>
  <si>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</si>
  <si>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</si>
  <si>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</si>
  <si>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</si>
  <si>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</si>
  <si>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</si>
  <si>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</si>
  <si>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</si>
  <si>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</si>
  <si>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</si>
  <si>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</si>
  <si>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</si>
  <si>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</si>
  <si>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</si>
  <si>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</si>
  <si>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</si>
  <si>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</si>
  <si>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</si>
  <si>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</si>
  <si>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</si>
  <si>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</si>
  <si>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</si>
  <si>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</si>
  <si>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</si>
  <si>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</si>
  <si>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</si>
  <si>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</si>
  <si>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</si>
  <si>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</si>
  <si>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</si>
  <si>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</si>
  <si>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</si>
  <si>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</si>
  <si>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</si>
  <si>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</si>
  <si>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</si>
  <si>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</si>
  <si>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</si>
  <si>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</si>
  <si>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</si>
  <si>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</si>
  <si>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</si>
  <si>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</si>
  <si>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</si>
  <si>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</si>
  <si>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</si>
  <si>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</si>
  <si>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</si>
  <si>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</si>
  <si>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</si>
  <si>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</si>
  <si>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</si>
  <si>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</si>
  <si>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</si>
  <si>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</si>
  <si>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</si>
  <si>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</si>
  <si>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</si>
  <si>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</si>
  <si>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</si>
  <si>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</si>
  <si>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</si>
  <si>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</si>
  <si>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新城市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</si>
  <si>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</si>
  <si>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</si>
  <si>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</si>
  <si>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</si>
  <si>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</si>
  <si>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</si>
  <si>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</si>
  <si>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</si>
  <si>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</si>
  <si>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</si>
  <si>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</si>
  <si>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農業集落排水事業において、管渠の更新投資・老朽化対策は行っておりませんでした。今後長寿命化計画に合わせ、更新や老朽化対策を実施する予定です。</t>
    <phoneticPr fontId="4"/>
  </si>
  <si>
    <t>処理場を10箇所所有しているため、維持管理費が高額になり料金収入では賄えていないのが現状となっています。汚水処理原価を見ても公共下水道に比べると高額であるため、経営改善はもちろんのこと適正な使用料についても検討していかなければいけないと考えています。</t>
    <rPh sb="6" eb="8">
      <t>カショ</t>
    </rPh>
    <rPh sb="42" eb="44">
      <t>ゲンジョウ</t>
    </rPh>
    <rPh sb="118" eb="119">
      <t>カンガ</t>
    </rPh>
    <phoneticPr fontId="4"/>
  </si>
  <si>
    <t>①収益的収支比率は数値が100％未満の場合、単年度の収支が赤字であることを示しています。平成23～26年度において100％未満となっていますが、これは地方債償還金が大きな割合を占めていることが要因となっています。平成27年度で100％を超えているのは法適化移行に伴う打切り決算の影響を受けているためです。この指標では経営が悪くないように見えますが、一般会計繰入金に依存しているため判断はできません。
④企業債残高対事業規模比率は料金収入に対する企業債残高の割合であり、企業債残高の規模を示す指標です。類似団体と比べ良好と言えます。
⑤経費回収率は100％より低く、使用料で回収すべき経費を使用料で賄えていないということが分かります。平成27年度では打切り決算の影響を受けているため数値が高くなっています。
汚水処理にどれだけ費用がかかっているかを示す⑥汚水処理原価が平成27年度において大幅に下がっているのは打切り決算の影響を受けているためです。
今後は、住民の人口構成等や配置から地域全体の現状を把握し将来を見据えた事業運営や、維持管理費のコスト削減が大きな課題になると考えます。</t>
    <rPh sb="44" eb="46">
      <t>ヘイセイ</t>
    </rPh>
    <rPh sb="51" eb="52">
      <t>ネン</t>
    </rPh>
    <rPh sb="52" eb="53">
      <t>ド</t>
    </rPh>
    <rPh sb="61" eb="63">
      <t>ミマン</t>
    </rPh>
    <rPh sb="106" eb="108">
      <t>ヘイセイ</t>
    </rPh>
    <rPh sb="110" eb="111">
      <t>ネン</t>
    </rPh>
    <rPh sb="111" eb="112">
      <t>ド</t>
    </rPh>
    <rPh sb="118" eb="119">
      <t>コ</t>
    </rPh>
    <rPh sb="340" eb="342">
      <t>スウチ</t>
    </rPh>
    <rPh sb="343" eb="344">
      <t>タカ</t>
    </rPh>
    <rPh sb="383" eb="385">
      <t>ヘイセイ</t>
    </rPh>
    <rPh sb="387" eb="388">
      <t>ネン</t>
    </rPh>
    <rPh sb="388" eb="389">
      <t>ド</t>
    </rPh>
    <rPh sb="393" eb="395">
      <t>オオハバ</t>
    </rPh>
    <rPh sb="396" eb="397">
      <t>サ</t>
    </rPh>
    <rPh sb="404" eb="406">
      <t>ウチキ</t>
    </rPh>
    <rPh sb="407" eb="409">
      <t>ケッサン</t>
    </rPh>
    <rPh sb="410" eb="412">
      <t>エイキョウ</t>
    </rPh>
    <rPh sb="413" eb="414">
      <t>ウ</t>
    </rPh>
    <rPh sb="424" eb="426">
      <t>コンゴ</t>
    </rPh>
    <rPh sb="428" eb="430">
      <t>ジュウミン</t>
    </rPh>
    <rPh sb="431" eb="433">
      <t>ジンコウ</t>
    </rPh>
    <rPh sb="433" eb="435">
      <t>コウセイ</t>
    </rPh>
    <rPh sb="435" eb="436">
      <t>トウ</t>
    </rPh>
    <rPh sb="437" eb="439">
      <t>ハイチ</t>
    </rPh>
    <rPh sb="441" eb="443">
      <t>チイキ</t>
    </rPh>
    <rPh sb="443" eb="445">
      <t>ゼンタイ</t>
    </rPh>
    <rPh sb="446" eb="448">
      <t>ゲンジョウ</t>
    </rPh>
    <rPh sb="449" eb="451">
      <t>ハアク</t>
    </rPh>
    <rPh sb="452" eb="454">
      <t>ショウライ</t>
    </rPh>
    <rPh sb="455" eb="457">
      <t>ミス</t>
    </rPh>
    <rPh sb="459" eb="461">
      <t>ジギョウ</t>
    </rPh>
    <rPh sb="461" eb="463">
      <t>ウンエイ</t>
    </rPh>
    <rPh sb="465" eb="467">
      <t>イジ</t>
    </rPh>
    <rPh sb="467" eb="470">
      <t>カンリヒ</t>
    </rPh>
    <rPh sb="474" eb="476">
      <t>サクゲン</t>
    </rPh>
    <rPh sb="477" eb="478">
      <t>オオ</t>
    </rPh>
    <rPh sb="480" eb="482">
      <t>カダイ</t>
    </rPh>
    <rPh sb="486" eb="48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</si>
</sst>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057216"/>
        <c:axId val="9806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98057216"/>
        <c:axId val="98063488"/>
      </c:lineChart>
      <c:dateAx>
        <c:axId val="98057216"/>
        <c:scaling>
          <c:orientation val="minMax"/>
        </c:scaling>
        <c:delete val="1"/>
        <c:axPos val="b"/>
        <c:numFmt formatCode="ge" sourceLinked="1"/>
        <c:majorTickMark val="none"/>
        <c:minorTickMark val="none"/>
        <c:tickLblPos val="none"/>
        <c:crossAx val="98063488"/>
        <c:crosses val="autoZero"/>
        <c:auto val="1"/>
        <c:lblOffset val="100"/>
        <c:baseTimeUnit val="years"/>
      </c:dateAx>
      <c:valAx>
        <c:axId val="9806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572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47.78</c:v>
                </c:pt>
                <c:pt idx="1">
                  <c:v>50.73</c:v>
                </c:pt>
                <c:pt idx="2">
                  <c:v>51.57</c:v>
                </c:pt>
                <c:pt idx="3">
                  <c:v>39.880000000000003</c:v>
                </c:pt>
                <c:pt idx="4">
                  <c:v>47.16</c:v>
                </c:pt>
              </c:numCache>
            </c:numRef>
          </c:val>
        </c:ser>
        <c:dLbls>
          <c:showLegendKey val="0"/>
          <c:showVal val="0"/>
          <c:showCatName val="0"/>
          <c:showSerName val="0"/>
          <c:showPercent val="0"/>
          <c:showBubbleSize val="0"/>
        </c:dLbls>
        <c:gapWidth val="150"/>
        <c:axId val="105352576"/>
        <c:axId val="10537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05352576"/>
        <c:axId val="105371136"/>
      </c:lineChart>
      <c:dateAx>
        <c:axId val="105352576"/>
        <c:scaling>
          <c:orientation val="minMax"/>
        </c:scaling>
        <c:delete val="1"/>
        <c:axPos val="b"/>
        <c:numFmt formatCode="ge" sourceLinked="1"/>
        <c:majorTickMark val="none"/>
        <c:minorTickMark val="none"/>
        <c:tickLblPos val="none"/>
        <c:crossAx val="105371136"/>
        <c:crosses val="autoZero"/>
        <c:auto val="1"/>
        <c:lblOffset val="100"/>
        <c:baseTimeUnit val="years"/>
      </c:dateAx>
      <c:valAx>
        <c:axId val="10537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87.15</c:v>
                </c:pt>
                <c:pt idx="1">
                  <c:v>89.43</c:v>
                </c:pt>
                <c:pt idx="2">
                  <c:v>90.43</c:v>
                </c:pt>
                <c:pt idx="3">
                  <c:v>71.94</c:v>
                </c:pt>
                <c:pt idx="4">
                  <c:v>79.989999999999995</c:v>
                </c:pt>
              </c:numCache>
            </c:numRef>
          </c:val>
        </c:ser>
        <c:dLbls>
          <c:showLegendKey val="0"/>
          <c:showVal val="0"/>
          <c:showCatName val="0"/>
          <c:showSerName val="0"/>
          <c:showPercent val="0"/>
          <c:showBubbleSize val="0"/>
        </c:dLbls>
        <c:gapWidth val="150"/>
        <c:axId val="105065472"/>
        <c:axId val="10507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05065472"/>
        <c:axId val="105075840"/>
      </c:lineChart>
      <c:dateAx>
        <c:axId val="105065472"/>
        <c:scaling>
          <c:orientation val="minMax"/>
        </c:scaling>
        <c:delete val="1"/>
        <c:axPos val="b"/>
        <c:numFmt formatCode="ge" sourceLinked="1"/>
        <c:majorTickMark val="none"/>
        <c:minorTickMark val="none"/>
        <c:tickLblPos val="none"/>
        <c:crossAx val="105075840"/>
        <c:crosses val="autoZero"/>
        <c:auto val="1"/>
        <c:lblOffset val="100"/>
        <c:baseTimeUnit val="years"/>
      </c:dateAx>
      <c:valAx>
        <c:axId val="10507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6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94.08</c:v>
                </c:pt>
                <c:pt idx="1">
                  <c:v>84.25</c:v>
                </c:pt>
                <c:pt idx="2">
                  <c:v>88.9</c:v>
                </c:pt>
                <c:pt idx="3">
                  <c:v>90.31</c:v>
                </c:pt>
                <c:pt idx="4">
                  <c:v>116.43</c:v>
                </c:pt>
              </c:numCache>
            </c:numRef>
          </c:val>
        </c:ser>
        <c:dLbls>
          <c:showLegendKey val="0"/>
          <c:showVal val="0"/>
          <c:showCatName val="0"/>
          <c:showSerName val="0"/>
          <c:showPercent val="0"/>
          <c:showBubbleSize val="0"/>
        </c:dLbls>
        <c:gapWidth val="150"/>
        <c:axId val="98097792"/>
        <c:axId val="10473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97792"/>
        <c:axId val="104731392"/>
      </c:lineChart>
      <c:dateAx>
        <c:axId val="98097792"/>
        <c:scaling>
          <c:orientation val="minMax"/>
        </c:scaling>
        <c:delete val="1"/>
        <c:axPos val="b"/>
        <c:numFmt formatCode="ge" sourceLinked="1"/>
        <c:majorTickMark val="none"/>
        <c:minorTickMark val="none"/>
        <c:tickLblPos val="none"/>
        <c:crossAx val="104731392"/>
        <c:crosses val="autoZero"/>
        <c:auto val="1"/>
        <c:lblOffset val="100"/>
        <c:baseTimeUnit val="years"/>
      </c:dateAx>
      <c:valAx>
        <c:axId val="104731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45216"/>
        <c:axId val="1047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45216"/>
        <c:axId val="104763776"/>
      </c:lineChart>
      <c:dateAx>
        <c:axId val="104745216"/>
        <c:scaling>
          <c:orientation val="minMax"/>
        </c:scaling>
        <c:delete val="1"/>
        <c:axPos val="b"/>
        <c:numFmt formatCode="ge" sourceLinked="1"/>
        <c:majorTickMark val="none"/>
        <c:minorTickMark val="none"/>
        <c:tickLblPos val="none"/>
        <c:crossAx val="104763776"/>
        <c:crosses val="autoZero"/>
        <c:auto val="1"/>
        <c:lblOffset val="100"/>
        <c:baseTimeUnit val="years"/>
      </c:dateAx>
      <c:valAx>
        <c:axId val="1047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4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98080"/>
        <c:axId val="10480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98080"/>
        <c:axId val="104808448"/>
      </c:lineChart>
      <c:dateAx>
        <c:axId val="104798080"/>
        <c:scaling>
          <c:orientation val="minMax"/>
        </c:scaling>
        <c:delete val="1"/>
        <c:axPos val="b"/>
        <c:numFmt formatCode="ge" sourceLinked="1"/>
        <c:majorTickMark val="none"/>
        <c:minorTickMark val="none"/>
        <c:tickLblPos val="none"/>
        <c:crossAx val="104808448"/>
        <c:crosses val="autoZero"/>
        <c:auto val="1"/>
        <c:lblOffset val="100"/>
        <c:baseTimeUnit val="years"/>
      </c:dateAx>
      <c:valAx>
        <c:axId val="1048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47232"/>
        <c:axId val="10485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47232"/>
        <c:axId val="104853504"/>
      </c:lineChart>
      <c:dateAx>
        <c:axId val="104847232"/>
        <c:scaling>
          <c:orientation val="minMax"/>
        </c:scaling>
        <c:delete val="1"/>
        <c:axPos val="b"/>
        <c:numFmt formatCode="ge" sourceLinked="1"/>
        <c:majorTickMark val="none"/>
        <c:minorTickMark val="none"/>
        <c:tickLblPos val="none"/>
        <c:crossAx val="104853504"/>
        <c:crosses val="autoZero"/>
        <c:auto val="1"/>
        <c:lblOffset val="100"/>
        <c:baseTimeUnit val="years"/>
      </c:dateAx>
      <c:valAx>
        <c:axId val="10485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76672"/>
        <c:axId val="10487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76672"/>
        <c:axId val="104877056"/>
      </c:lineChart>
      <c:dateAx>
        <c:axId val="104876672"/>
        <c:scaling>
          <c:orientation val="minMax"/>
        </c:scaling>
        <c:delete val="1"/>
        <c:axPos val="b"/>
        <c:numFmt formatCode="ge" sourceLinked="1"/>
        <c:majorTickMark val="none"/>
        <c:minorTickMark val="none"/>
        <c:tickLblPos val="none"/>
        <c:crossAx val="104877056"/>
        <c:crosses val="autoZero"/>
        <c:auto val="1"/>
        <c:lblOffset val="100"/>
        <c:baseTimeUnit val="years"/>
      </c:dateAx>
      <c:valAx>
        <c:axId val="10487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7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247.51</c:v>
                </c:pt>
                <c:pt idx="1">
                  <c:v>394.58</c:v>
                </c:pt>
                <c:pt idx="2">
                  <c:v>33.1</c:v>
                </c:pt>
                <c:pt idx="3">
                  <c:v>9.19</c:v>
                </c:pt>
                <c:pt idx="4">
                  <c:v>149.72</c:v>
                </c:pt>
              </c:numCache>
            </c:numRef>
          </c:val>
        </c:ser>
        <c:dLbls>
          <c:showLegendKey val="0"/>
          <c:showVal val="0"/>
          <c:showCatName val="0"/>
          <c:showSerName val="0"/>
          <c:showPercent val="0"/>
          <c:showBubbleSize val="0"/>
        </c:dLbls>
        <c:gapWidth val="150"/>
        <c:axId val="104920576"/>
        <c:axId val="10492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04920576"/>
        <c:axId val="104922496"/>
      </c:lineChart>
      <c:dateAx>
        <c:axId val="104920576"/>
        <c:scaling>
          <c:orientation val="minMax"/>
        </c:scaling>
        <c:delete val="1"/>
        <c:axPos val="b"/>
        <c:numFmt formatCode="ge" sourceLinked="1"/>
        <c:majorTickMark val="none"/>
        <c:minorTickMark val="none"/>
        <c:tickLblPos val="none"/>
        <c:crossAx val="104922496"/>
        <c:crosses val="autoZero"/>
        <c:auto val="1"/>
        <c:lblOffset val="100"/>
        <c:baseTimeUnit val="years"/>
      </c:dateAx>
      <c:valAx>
        <c:axId val="10492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43.74</c:v>
                </c:pt>
                <c:pt idx="1">
                  <c:v>51.87</c:v>
                </c:pt>
                <c:pt idx="2">
                  <c:v>54.99</c:v>
                </c:pt>
                <c:pt idx="3">
                  <c:v>45.57</c:v>
                </c:pt>
                <c:pt idx="4">
                  <c:v>76.64</c:v>
                </c:pt>
              </c:numCache>
            </c:numRef>
          </c:val>
        </c:ser>
        <c:dLbls>
          <c:showLegendKey val="0"/>
          <c:showVal val="0"/>
          <c:showCatName val="0"/>
          <c:showSerName val="0"/>
          <c:showPercent val="0"/>
          <c:showBubbleSize val="0"/>
        </c:dLbls>
        <c:gapWidth val="150"/>
        <c:axId val="105026688"/>
        <c:axId val="10502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05026688"/>
        <c:axId val="105028608"/>
      </c:lineChart>
      <c:dateAx>
        <c:axId val="105026688"/>
        <c:scaling>
          <c:orientation val="minMax"/>
        </c:scaling>
        <c:delete val="1"/>
        <c:axPos val="b"/>
        <c:numFmt formatCode="ge" sourceLinked="1"/>
        <c:majorTickMark val="none"/>
        <c:minorTickMark val="none"/>
        <c:tickLblPos val="none"/>
        <c:crossAx val="105028608"/>
        <c:crosses val="autoZero"/>
        <c:auto val="1"/>
        <c:lblOffset val="100"/>
        <c:baseTimeUnit val="years"/>
      </c:dateAx>
      <c:valAx>
        <c:axId val="10502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2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243.45</c:v>
                </c:pt>
                <c:pt idx="1">
                  <c:v>222.35</c:v>
                </c:pt>
                <c:pt idx="2">
                  <c:v>223.29</c:v>
                </c:pt>
                <c:pt idx="3">
                  <c:v>297.67</c:v>
                </c:pt>
                <c:pt idx="4">
                  <c:v>157.26</c:v>
                </c:pt>
              </c:numCache>
            </c:numRef>
          </c:val>
        </c:ser>
        <c:dLbls>
          <c:showLegendKey val="0"/>
          <c:showVal val="0"/>
          <c:showCatName val="0"/>
          <c:showSerName val="0"/>
          <c:showPercent val="0"/>
          <c:showBubbleSize val="0"/>
        </c:dLbls>
        <c:gapWidth val="150"/>
        <c:axId val="105337216"/>
        <c:axId val="1053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05337216"/>
        <c:axId val="105339136"/>
      </c:lineChart>
      <c:dateAx>
        <c:axId val="105337216"/>
        <c:scaling>
          <c:orientation val="minMax"/>
        </c:scaling>
        <c:delete val="1"/>
        <c:axPos val="b"/>
        <c:numFmt formatCode="ge" sourceLinked="1"/>
        <c:majorTickMark val="none"/>
        <c:minorTickMark val="none"/>
        <c:tickLblPos val="none"/>
        <c:crossAx val="105339136"/>
        <c:crosses val="autoZero"/>
        <c:auto val="1"/>
        <c:lblOffset val="100"/>
        <c:baseTimeUnit val="years"/>
      </c:dateAx>
      <c:valAx>
        <c:axId val="1053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33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愛知県　新城市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48553</v>
      </c>
      <c r="AM8" s="64"/>
      <c r="AN8" s="64"/>
      <c r="AO8" s="64"/>
      <c r="AP8" s="64"/>
      <c r="AQ8" s="64"/>
      <c r="AR8" s="64"/>
      <c r="AS8" s="64"/>
      <c r="AT8" s="63">
        <f>データ!S6</f>
        <v>499.23</v>
      </c>
      <c r="AU8" s="63"/>
      <c r="AV8" s="63"/>
      <c r="AW8" s="63"/>
      <c r="AX8" s="63"/>
      <c r="AY8" s="63"/>
      <c r="AZ8" s="63"/>
      <c r="BA8" s="63"/>
      <c r="BB8" s="63">
        <f>データ!T6</f>
        <v>97.26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10</v>
      </c>
      <c r="Q10" s="63"/>
      <c r="R10" s="63"/>
      <c r="S10" s="63"/>
      <c r="T10" s="63"/>
      <c r="U10" s="63"/>
      <c r="V10" s="63"/>
      <c r="W10" s="63">
        <f>データ!P6</f>
        <v>100</v>
      </c>
      <c r="X10" s="63"/>
      <c r="Y10" s="63"/>
      <c r="Z10" s="63"/>
      <c r="AA10" s="63"/>
      <c r="AB10" s="63"/>
      <c r="AC10" s="63"/>
      <c r="AD10" s="64">
        <f>データ!Q6</f>
        <v>2732</v>
      </c>
      <c r="AE10" s="64"/>
      <c r="AF10" s="64"/>
      <c r="AG10" s="64"/>
      <c r="AH10" s="64"/>
      <c r="AI10" s="64"/>
      <c r="AJ10" s="64"/>
      <c r="AK10" s="2"/>
      <c r="AL10" s="64">
        <f>データ!U6</f>
        <v>4842</v>
      </c>
      <c r="AM10" s="64"/>
      <c r="AN10" s="64"/>
      <c r="AO10" s="64"/>
      <c r="AP10" s="64"/>
      <c r="AQ10" s="64"/>
      <c r="AR10" s="64"/>
      <c r="AS10" s="64"/>
      <c r="AT10" s="63">
        <f>データ!V6</f>
        <v>4.12</v>
      </c>
      <c r="AU10" s="63"/>
      <c r="AV10" s="63"/>
      <c r="AW10" s="63"/>
      <c r="AX10" s="63"/>
      <c r="AY10" s="63"/>
      <c r="AZ10" s="63"/>
      <c r="BA10" s="63"/>
      <c r="BB10" s="63">
        <f>データ!W6</f>
        <v>1175.24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232211</v>
      </c>
      <c r="D6" s="31">
        <f t="shared" si="3"/>
        <v>47</v>
      </c>
      <c r="E6" s="31">
        <f t="shared" si="3"/>
        <v>17</v>
      </c>
      <c r="F6" s="31">
        <f t="shared" si="3"/>
        <v>5</v>
      </c>
      <c r="G6" s="31">
        <f t="shared" si="3"/>
        <v>0</v>
      </c>
      <c r="H6" s="31" t="str">
        <f t="shared" si="3"/>
        <v>愛知県　新城市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10</v>
      </c>
      <c r="P6" s="32">
        <f t="shared" si="3"/>
        <v>100</v>
      </c>
      <c r="Q6" s="32">
        <f t="shared" si="3"/>
        <v>2732</v>
      </c>
      <c r="R6" s="32">
        <f t="shared" si="3"/>
        <v>48553</v>
      </c>
      <c r="S6" s="32">
        <f t="shared" si="3"/>
        <v>499.23</v>
      </c>
      <c r="T6" s="32">
        <f t="shared" si="3"/>
        <v>97.26</v>
      </c>
      <c r="U6" s="32">
        <f t="shared" si="3"/>
        <v>4842</v>
      </c>
      <c r="V6" s="32">
        <f t="shared" si="3"/>
        <v>4.12</v>
      </c>
      <c r="W6" s="32">
        <f t="shared" si="3"/>
        <v>1175.24</v>
      </c>
      <c r="X6" s="33">
        <f>IF(X7="",NA(),X7)</f>
        <v>94.08</v>
      </c>
      <c r="Y6" s="33">
        <f t="shared" ref="Y6:AG6" si="4">IF(Y7="",NA(),Y7)</f>
        <v>84.25</v>
      </c>
      <c r="Z6" s="33">
        <f t="shared" si="4"/>
        <v>88.9</v>
      </c>
      <c r="AA6" s="33">
        <f t="shared" si="4"/>
        <v>90.31</v>
      </c>
      <c r="AB6" s="33">
        <f t="shared" si="4"/>
        <v>116.43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247.51</v>
      </c>
      <c r="BF6" s="33">
        <f t="shared" ref="BF6:BN6" si="7">IF(BF7="",NA(),BF7)</f>
        <v>394.58</v>
      </c>
      <c r="BG6" s="33">
        <f t="shared" si="7"/>
        <v>33.1</v>
      </c>
      <c r="BH6" s="33">
        <f t="shared" si="7"/>
        <v>9.19</v>
      </c>
      <c r="BI6" s="33">
        <f t="shared" si="7"/>
        <v>149.72</v>
      </c>
      <c r="BJ6" s="33">
        <f t="shared" si="7"/>
        <v>1239.2</v>
      </c>
      <c r="BK6" s="33">
        <f t="shared" si="7"/>
        <v>1197.82</v>
      </c>
      <c r="BL6" s="33">
        <f t="shared" si="7"/>
        <v>1126.77</v>
      </c>
      <c r="BM6" s="33">
        <f t="shared" si="7"/>
        <v>1044.8</v>
      </c>
      <c r="BN6" s="33">
        <f t="shared" si="7"/>
        <v>1081.8</v>
      </c>
      <c r="BO6" s="32" t="str">
        <f>IF(BO7="","",IF(BO7="-","【-】","【"&amp;SUBSTITUTE(TEXT(BO7,"#,##0.00"),"-","△")&amp;"】"))</f>
        <v>【1,015.77】</v>
      </c>
      <c r="BP6" s="33">
        <f>IF(BP7="",NA(),BP7)</f>
        <v>43.74</v>
      </c>
      <c r="BQ6" s="33">
        <f t="shared" ref="BQ6:BY6" si="8">IF(BQ7="",NA(),BQ7)</f>
        <v>51.87</v>
      </c>
      <c r="BR6" s="33">
        <f t="shared" si="8"/>
        <v>54.99</v>
      </c>
      <c r="BS6" s="33">
        <f t="shared" si="8"/>
        <v>45.57</v>
      </c>
      <c r="BT6" s="33">
        <f t="shared" si="8"/>
        <v>76.64</v>
      </c>
      <c r="BU6" s="33">
        <f t="shared" si="8"/>
        <v>51.56</v>
      </c>
      <c r="BV6" s="33">
        <f t="shared" si="8"/>
        <v>51.03</v>
      </c>
      <c r="BW6" s="33">
        <f t="shared" si="8"/>
        <v>50.9</v>
      </c>
      <c r="BX6" s="33">
        <f t="shared" si="8"/>
        <v>50.82</v>
      </c>
      <c r="BY6" s="33">
        <f t="shared" si="8"/>
        <v>52.19</v>
      </c>
      <c r="BZ6" s="32" t="str">
        <f>IF(BZ7="","",IF(BZ7="-","【-】","【"&amp;SUBSTITUTE(TEXT(BZ7,"#,##0.00"),"-","△")&amp;"】"))</f>
        <v>【52.78】</v>
      </c>
      <c r="CA6" s="33">
        <f>IF(CA7="",NA(),CA7)</f>
        <v>243.45</v>
      </c>
      <c r="CB6" s="33">
        <f t="shared" ref="CB6:CJ6" si="9">IF(CB7="",NA(),CB7)</f>
        <v>222.35</v>
      </c>
      <c r="CC6" s="33">
        <f t="shared" si="9"/>
        <v>223.29</v>
      </c>
      <c r="CD6" s="33">
        <f t="shared" si="9"/>
        <v>297.67</v>
      </c>
      <c r="CE6" s="33">
        <f t="shared" si="9"/>
        <v>157.26</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47.78</v>
      </c>
      <c r="CM6" s="33">
        <f t="shared" ref="CM6:CU6" si="10">IF(CM7="",NA(),CM7)</f>
        <v>50.73</v>
      </c>
      <c r="CN6" s="33">
        <f t="shared" si="10"/>
        <v>51.57</v>
      </c>
      <c r="CO6" s="33">
        <f t="shared" si="10"/>
        <v>39.880000000000003</v>
      </c>
      <c r="CP6" s="33">
        <f t="shared" si="10"/>
        <v>47.16</v>
      </c>
      <c r="CQ6" s="33">
        <f t="shared" si="10"/>
        <v>55.2</v>
      </c>
      <c r="CR6" s="33">
        <f t="shared" si="10"/>
        <v>54.74</v>
      </c>
      <c r="CS6" s="33">
        <f t="shared" si="10"/>
        <v>53.78</v>
      </c>
      <c r="CT6" s="33">
        <f t="shared" si="10"/>
        <v>53.24</v>
      </c>
      <c r="CU6" s="33">
        <f t="shared" si="10"/>
        <v>52.31</v>
      </c>
      <c r="CV6" s="32" t="str">
        <f>IF(CV7="","",IF(CV7="-","【-】","【"&amp;SUBSTITUTE(TEXT(CV7,"#,##0.00"),"-","△")&amp;"】"))</f>
        <v>【52.74】</v>
      </c>
      <c r="CW6" s="33">
        <f>IF(CW7="",NA(),CW7)</f>
        <v>87.15</v>
      </c>
      <c r="CX6" s="33">
        <f t="shared" ref="CX6:DF6" si="11">IF(CX7="",NA(),CX7)</f>
        <v>89.43</v>
      </c>
      <c r="CY6" s="33">
        <f t="shared" si="11"/>
        <v>90.43</v>
      </c>
      <c r="CZ6" s="33">
        <f t="shared" si="11"/>
        <v>71.94</v>
      </c>
      <c r="DA6" s="33">
        <f t="shared" si="11"/>
        <v>79.989999999999995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232211</v>
      </c>
      <c r="D7" s="35">
        <v>47</v>
      </c>
      <c r="E7" s="35">
        <v>17</v>
      </c>
      <c r="F7" s="35">
        <v>5</v>
      </c>
      <c r="G7" s="35">
        <v>0</v>
      </c>
      <c r="H7" s="35" t="s">
        <v>96</v>
      </c>
      <c r="I7" s="35" t="s">
        <v>97</v>
      </c>
      <c r="J7" s="35" t="s">
        <v>98</v>
      </c>
      <c r="K7" s="35" t="s">
        <v>99</v>
      </c>
      <c r="L7" s="35" t="s">
        <v>100</v>
      </c>
      <c r="M7" s="36" t="s">
        <v>101</v>
      </c>
      <c r="N7" s="36" t="s">
        <v>102</v>
      </c>
      <c r="O7" s="36">
        <v>10</v>
      </c>
      <c r="P7" s="36">
        <v>100</v>
      </c>
      <c r="Q7" s="36">
        <v>2732</v>
      </c>
      <c r="R7" s="36">
        <v>48553</v>
      </c>
      <c r="S7" s="36">
        <v>499.23</v>
      </c>
      <c r="T7" s="36">
        <v>97.26</v>
      </c>
      <c r="U7" s="36">
        <v>4842</v>
      </c>
      <c r="V7" s="36">
        <v>4.12</v>
      </c>
      <c r="W7" s="36">
        <v>1175.24</v>
      </c>
      <c r="X7" s="36">
        <v>94.08</v>
      </c>
      <c r="Y7" s="36">
        <v>84.25</v>
      </c>
      <c r="Z7" s="36">
        <v>88.9</v>
      </c>
      <c r="AA7" s="36">
        <v>90.31</v>
      </c>
      <c r="AB7" s="36">
        <v>116.43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247.51</v>
      </c>
      <c r="BF7" s="36">
        <v>394.58</v>
      </c>
      <c r="BG7" s="36">
        <v>33.1</v>
      </c>
      <c r="BH7" s="36">
        <v>9.19</v>
      </c>
      <c r="BI7" s="36">
        <v>149.72</v>
      </c>
      <c r="BJ7" s="36">
        <v>1239.2</v>
      </c>
      <c r="BK7" s="36">
        <v>1197.82</v>
      </c>
      <c r="BL7" s="36">
        <v>1126.77</v>
      </c>
      <c r="BM7" s="36">
        <v>1044.8</v>
      </c>
      <c r="BN7" s="36">
        <v>1081.8</v>
      </c>
      <c r="BO7" s="36">
        <v>1015.77</v>
      </c>
      <c r="BP7" s="36">
        <v>43.74</v>
      </c>
      <c r="BQ7" s="36">
        <v>51.87</v>
      </c>
      <c r="BR7" s="36">
        <v>54.99</v>
      </c>
      <c r="BS7" s="36">
        <v>45.57</v>
      </c>
      <c r="BT7" s="36">
        <v>76.64</v>
      </c>
      <c r="BU7" s="36">
        <v>51.56</v>
      </c>
      <c r="BV7" s="36">
        <v>51.03</v>
      </c>
      <c r="BW7" s="36">
        <v>50.9</v>
      </c>
      <c r="BX7" s="36">
        <v>50.82</v>
      </c>
      <c r="BY7" s="36">
        <v>52.19</v>
      </c>
      <c r="BZ7" s="36">
        <v>52.78</v>
      </c>
      <c r="CA7" s="36">
        <v>243.45</v>
      </c>
      <c r="CB7" s="36">
        <v>222.35</v>
      </c>
      <c r="CC7" s="36">
        <v>223.29</v>
      </c>
      <c r="CD7" s="36">
        <v>297.67</v>
      </c>
      <c r="CE7" s="36">
        <v>157.26</v>
      </c>
      <c r="CF7" s="36">
        <v>283.26</v>
      </c>
      <c r="CG7" s="36">
        <v>289.60000000000002</v>
      </c>
      <c r="CH7" s="36">
        <v>293.27</v>
      </c>
      <c r="CI7" s="36">
        <v>300.52</v>
      </c>
      <c r="CJ7" s="36">
        <v>296.14</v>
      </c>
      <c r="CK7" s="36">
        <v>289.81</v>
      </c>
      <c r="CL7" s="36">
        <v>47.78</v>
      </c>
      <c r="CM7" s="36">
        <v>50.73</v>
      </c>
      <c r="CN7" s="36">
        <v>51.57</v>
      </c>
      <c r="CO7" s="36">
        <v>39.880000000000003</v>
      </c>
      <c r="CP7" s="36">
        <v>47.16</v>
      </c>
      <c r="CQ7" s="36">
        <v>55.2</v>
      </c>
      <c r="CR7" s="36">
        <v>54.74</v>
      </c>
      <c r="CS7" s="36">
        <v>53.78</v>
      </c>
      <c r="CT7" s="36">
        <v>53.24</v>
      </c>
      <c r="CU7" s="36">
        <v>52.31</v>
      </c>
      <c r="CV7" s="36">
        <v>52.74</v>
      </c>
      <c r="CW7" s="36">
        <v>87.15</v>
      </c>
      <c r="CX7" s="36">
        <v>89.43</v>
      </c>
      <c r="CY7" s="36">
        <v>90.43</v>
      </c>
      <c r="CZ7" s="36">
        <v>71.94</v>
      </c>
      <c r="DA7" s="36">
        <v>79.989999999999995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2017-02-23T09:41:14Z</cp:lastPrinted>
  <dcterms:created xsi:type="dcterms:W3CDTF">2017-02-08T03:12:08Z</dcterms:created>
  <dcterms:modified xsi:type="dcterms:W3CDTF">2017-02-23T09:41:16Z</dcterms:modified>
  <cp:category/>
</cp:coreProperties>
</file>