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AQ8" i="4" s="1"/>
  <c r="Q6" i="5"/>
  <c r="AI8" i="4" s="1"/>
  <c r="P6" i="5"/>
  <c r="O6" i="5"/>
  <c r="N6" i="5"/>
  <c r="J10" i="4" s="1"/>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AY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<sst xmlns="http://schemas.openxmlformats.org/spreadsheetml/2006/main" count="217" uniqueCount="107">
  <si>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</si>
  <si>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</si>
  <si>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</si>
  <si>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</si>
  <si>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</si>
  <si>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</si>
  <si>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</si>
  <si>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</si>
  <si>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</si>
  <si>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</si>
  <si>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</si>
  <si>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</si>
  <si>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</si>
  <si>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</si>
  <si>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</si>
  <si>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</si>
  <si>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</si>
  <si>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</si>
  <si>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</si>
  <si>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</si>
  <si>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</si>
  <si>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</si>
  <si>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</si>
  <si>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</si>
  <si>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</si>
  <si>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</si>
  <si>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</si>
  <si>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</si>
  <si>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</si>
  <si>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</si>
  <si>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</si>
  <si>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</si>
  <si>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</si>
  <si>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</si>
  <si>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</si>
  <si>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</si>
  <si>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</si>
  <si>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</si>
  <si>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</si>
  <si>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</si>
  <si>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</si>
  <si>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</si>
  <si>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</si>
  <si>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</si>
  <si>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</si>
  <si>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</si>
  <si>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</si>
  <si>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</si>
  <si>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</si>
  <si>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</si>
  <si>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</si>
  <si>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</si>
  <si>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</si>
  <si>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</si>
  <si>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</si>
  <si>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</si>
  <si>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</si>
  <si>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</si>
  <si>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</si>
  <si>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</si>
  <si>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</si>
  <si>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</si>
  <si>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</si>
  <si>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</si>
  <si>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</si>
  <si>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</si>
  <si>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</si>
  <si>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</si>
  <si>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</si>
  <si>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</si>
  <si>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</si>
  <si>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</si>
  <si>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</si>
  <si>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</si>
  <si>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</si>
  <si>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</si>
  <si>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</si>
  <si>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</si>
  <si>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</si>
  <si>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</si>
  <si>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</si>
  <si>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</si>
  <si>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</si>
  <si>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</si>
  <si>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</si>
  <si>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</si>
  <si>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</si>
  <si>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</si>
  <si>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</si>
  <si>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</si>
  <si>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</si>
  <si>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</si>
  <si>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</si>
  <si>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東海市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</si>
  <si>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</si>
  <si>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</si>
  <si>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</si>
  <si>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</si>
  <si>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</si>
  <si>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</si>
  <si>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</si>
  <si>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</si>
  <si>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</si>
  <si>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</si>
  <si>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配水管、ポンプ場等の配水施設の老朽化による更新及び耐震化事業によって多額の費用が見込まれています。その主な財源となる給水収益は、太田川駅周辺区画整理事業等に伴い給水人口が増加傾向にある一方、節水型機器の高性能化等により一日一人平均給水量が減少しており、近年ほぼ横ばいとなっています。将来的には、人口減少社会の影響によって給水人口の増加率は徐々に鈍化し、給水収益の減少に伴い厳しい事業運営を強いられることが予想されています。
　この厳しい将来見据えて、長期的な計画によって事業の安定性や持続性を示すため、平成３２年度までに水道事業ビジョン及び経営戦略を策定し、健全、効率的な事業運営に努めていく必要があります。</t>
    <rPh sb="1" eb="3">
      <t>コンゴ</t>
    </rPh>
    <rPh sb="4" eb="6">
      <t>ハイスイ</t>
    </rPh>
    <rPh sb="11" eb="12">
      <t>バ</t>
    </rPh>
    <rPh sb="12" eb="13">
      <t>トウ</t>
    </rPh>
    <rPh sb="14" eb="16">
      <t>ハイスイ</t>
    </rPh>
    <rPh sb="16" eb="18">
      <t>シセツ</t>
    </rPh>
    <rPh sb="19" eb="22">
      <t>ロウキュウ</t>
    </rPh>
    <rPh sb="25" eb="27">
      <t>コウシン</t>
    </rPh>
    <rPh sb="27" eb="28">
      <t>オヨ</t>
    </rPh>
    <rPh sb="29" eb="32">
      <t>タイシンカ</t>
    </rPh>
    <rPh sb="32" eb="34">
      <t>ジギョウ</t>
    </rPh>
    <rPh sb="38" eb="40">
      <t>タガク</t>
    </rPh>
    <rPh sb="41" eb="43">
      <t>ヒヨウ</t>
    </rPh>
    <rPh sb="44" eb="46">
      <t>ミコ</t>
    </rPh>
    <rPh sb="55" eb="56">
      <t>オモ</t>
    </rPh>
    <rPh sb="57" eb="59">
      <t>ザイゲン</t>
    </rPh>
    <rPh sb="84" eb="86">
      <t>キュウスイ</t>
    </rPh>
    <rPh sb="86" eb="88">
      <t>ジンコウ</t>
    </rPh>
    <rPh sb="99" eb="104">
      <t>セッスイガ</t>
    </rPh>
    <rPh sb="105" eb="109">
      <t>コウセイノウカ</t>
    </rPh>
    <rPh sb="109" eb="110">
      <t>トウ</t>
    </rPh>
    <rPh sb="130" eb="132">
      <t>キンネン</t>
    </rPh>
    <rPh sb="134" eb="135">
      <t>ヨコ</t>
    </rPh>
    <rPh sb="145" eb="148">
      <t>ショウライテキ</t>
    </rPh>
    <rPh sb="188" eb="189">
      <t>トモナ</t>
    </rPh>
    <rPh sb="219" eb="220">
      <t>キビ</t>
    </rPh>
    <rPh sb="222" eb="224">
      <t>ショウライ</t>
    </rPh>
    <rPh sb="224" eb="226">
      <t>ミス</t>
    </rPh>
    <rPh sb="229" eb="232">
      <t>チョウキテキ</t>
    </rPh>
    <rPh sb="233" eb="235">
      <t>ケイカク</t>
    </rPh>
    <rPh sb="255" eb="257">
      <t>ヘイセイ</t>
    </rPh>
    <rPh sb="274" eb="278">
      <t>ケイエイセン</t>
    </rPh>
    <rPh sb="279" eb="281">
      <t>サクテイ</t>
    </rPh>
    <rPh sb="283" eb="285">
      <t>ケンゼン</t>
    </rPh>
    <rPh sb="286" eb="289">
      <t>コウリツテキ</t>
    </rPh>
    <rPh sb="290" eb="292">
      <t>ジギョウ</t>
    </rPh>
    <rPh sb="292" eb="294">
      <t>ウンエイ</t>
    </rPh>
    <rPh sb="295" eb="296">
      <t>ツト</t>
    </rPh>
    <rPh sb="300" eb="302">
      <t>ヒツヨウ</t>
    </rPh>
    <phoneticPr fontId="4"/>
  </si>
  <si>
    <t>【老朽化の状況】②管路経年化率は平成２７年度で７．６４％と、平均値と比較しても低い数値となっており、比較的、法定耐用年数を経過した管路は少なく、早急に更新が必要な経年管路が少ないことがわかります。また、③管路更新率は、年によって数値の変動がありますが、平成２２年度から平成３１年度までの１０年間を計画期間とする管路更新計画及び平成２９年度策定予定の管路耐震化計画に基づき、計画的な更新事業を行っていきます。さらに平成２７年度から、過去に採用されてきた配水管に比べより長期寿命を持つＧＸ形ダクタイル鋳鉄管及び配水用ポリエチレン管を本格的に採用し、配水管路の長寿命化による更新周期の延長を図っています。</t>
    <rPh sb="1" eb="4">
      <t>ロウキュウカ</t>
    </rPh>
    <rPh sb="5" eb="7">
      <t>ジョウキョウ</t>
    </rPh>
    <rPh sb="9" eb="11">
      <t>カンロ</t>
    </rPh>
    <rPh sb="11" eb="14">
      <t>ケイネンカ</t>
    </rPh>
    <rPh sb="14" eb="15">
      <t>リツ</t>
    </rPh>
    <rPh sb="16" eb="18">
      <t>ヘイセイ</t>
    </rPh>
    <rPh sb="20" eb="22">
      <t>ネンド</t>
    </rPh>
    <rPh sb="34" eb="36">
      <t>ヒカク</t>
    </rPh>
    <rPh sb="39" eb="40">
      <t>ヒク</t>
    </rPh>
    <rPh sb="41" eb="43">
      <t>スウチ</t>
    </rPh>
    <rPh sb="50" eb="53">
      <t>ヒカクテキ</t>
    </rPh>
    <rPh sb="54" eb="60">
      <t>ホウテイタイヨウネンスウ</t>
    </rPh>
    <rPh sb="61" eb="63">
      <t>ケイカ</t>
    </rPh>
    <rPh sb="65" eb="67">
      <t>カンロ</t>
    </rPh>
    <rPh sb="68" eb="69">
      <t>スク</t>
    </rPh>
    <rPh sb="75" eb="77">
      <t>コウシン</t>
    </rPh>
    <rPh sb="78" eb="80">
      <t>ヒツヨウ</t>
    </rPh>
    <rPh sb="86" eb="87">
      <t>スク</t>
    </rPh>
    <rPh sb="102" eb="104">
      <t>カンロ</t>
    </rPh>
    <rPh sb="104" eb="106">
      <t>コウシン</t>
    </rPh>
    <rPh sb="106" eb="107">
      <t>リツ</t>
    </rPh>
    <rPh sb="109" eb="110">
      <t>トシ</t>
    </rPh>
    <rPh sb="114" eb="116">
      <t>スウチ</t>
    </rPh>
    <rPh sb="117" eb="119">
      <t>ヘンドウ</t>
    </rPh>
    <rPh sb="126" eb="128">
      <t>ヘイセイ</t>
    </rPh>
    <rPh sb="130" eb="132">
      <t>ネンド</t>
    </rPh>
    <rPh sb="134" eb="136">
      <t>ヘイセイ</t>
    </rPh>
    <rPh sb="138" eb="140">
      <t>ネンド</t>
    </rPh>
    <rPh sb="148" eb="155">
      <t>ケイカクキカ</t>
    </rPh>
    <rPh sb="163" eb="165">
      <t>ヘイセイ</t>
    </rPh>
    <rPh sb="167" eb="169">
      <t>ネンド</t>
    </rPh>
    <rPh sb="174" eb="176">
      <t>カンロ</t>
    </rPh>
    <rPh sb="192" eb="194">
      <t>ジギョウ</t>
    </rPh>
    <rPh sb="206" eb="208">
      <t>ヘイセイ</t>
    </rPh>
    <rPh sb="210" eb="212">
      <t>ネンド</t>
    </rPh>
    <rPh sb="215" eb="217">
      <t>カコ</t>
    </rPh>
    <rPh sb="218" eb="220">
      <t>サイヨウ</t>
    </rPh>
    <rPh sb="225" eb="228">
      <t>ハイスイカン</t>
    </rPh>
    <rPh sb="229" eb="230">
      <t>クラ</t>
    </rPh>
    <rPh sb="233" eb="237">
      <t>チョウキジュミョウ</t>
    </rPh>
    <rPh sb="238" eb="239">
      <t>モ</t>
    </rPh>
    <rPh sb="251" eb="252">
      <t>オヨ</t>
    </rPh>
    <rPh sb="253" eb="256">
      <t>ハイスイヨウ</t>
    </rPh>
    <rPh sb="264" eb="267">
      <t>ホンカクテキ</t>
    </rPh>
    <rPh sb="268" eb="270">
      <t>サイヨウ</t>
    </rPh>
    <rPh sb="272" eb="276">
      <t>ハイスイカンロ</t>
    </rPh>
    <rPh sb="277" eb="280">
      <t>チョウジュミョウ</t>
    </rPh>
    <rPh sb="280" eb="281">
      <t>カ</t>
    </rPh>
    <rPh sb="284" eb="288">
      <t>コウシンシュウキ</t>
    </rPh>
    <rPh sb="289" eb="291">
      <t>エンチョウ</t>
    </rPh>
    <rPh sb="292" eb="293">
      <t>ハカ</t>
    </rPh>
    <phoneticPr fontId="4"/>
  </si>
  <si>
    <r>
      <t>【経営の健全性】①経常収支比率及び⑤料金回収率は平成２７年度で１００％を超えており、健全な事業運営ができていると言えます。また、前年度及び平均値と比較して低い数値となっていますが、平成２７年度は東海ポンプ場の配水池取り壊しによる多額の資産減耗費を計上しており、その数値の低下は一時的なものと考えています。
　③流動比率は２００％を超えており、短期的な債務に対する支払能力が十分にあると言えますが、平均値を下回っており、近年減少傾向にあります。配水池等の配水施設更新により、預金残高が減少し、未払金が増加しているためで、今後も減少傾向が続くと予想されます。
【経営の効率性】⑦施設利用率は６０％前後で、平均値と比較して２％程度低い数値となっています。数値が高いほど効率的な施設利用ができているといえますが、１００％に近くなると、需要に対し施設能力が追いついておらず安定供給の面で問題があることになります。水道事業は季節により需要変動があり、配水量がピークになる夏場に配水量不足とならない施設能力が必要となるため、効率性を評価するためには、一日配水能力に対する一日最大配水量の割合である最大稼働率も参考にしなければなりません。平成２７年度の一日配水能力は５８，３００ｍ</t>
    </r>
    <r>
      <rPr>
        <vertAlign val="superscript"/>
        <sz val="9.5"/>
        <color theme="1"/>
        <rFont val="ＭＳ ゴシック"/>
        <family val="3"/>
        <charset val="128"/>
      </rPr>
      <t>3</t>
    </r>
    <r>
      <rPr>
        <sz val="9.5"/>
        <color theme="1"/>
        <rFont val="ＭＳ ゴシック"/>
        <family val="3"/>
        <charset val="128"/>
      </rPr>
      <t>、一日最大配水量は３９，１０５ｍ</t>
    </r>
    <r>
      <rPr>
        <vertAlign val="superscript"/>
        <sz val="9.5"/>
        <color theme="1"/>
        <rFont val="ＭＳ ゴシック"/>
        <family val="3"/>
        <charset val="128"/>
      </rPr>
      <t>3</t>
    </r>
    <r>
      <rPr>
        <sz val="9.5"/>
        <color theme="1"/>
        <rFont val="ＭＳ ゴシック"/>
        <family val="3"/>
        <charset val="128"/>
      </rPr>
      <t>で、最大稼働率は６７．０８％となっており、この１０年間では６５～７０％前後で推移してることから、ほぼ適切な施設規模であると言えます。
　⑧有収率は９２％以上を維持しており、平均値と比較しても高い数値となっているため、施設の稼働状況が十分に収益に反映されていると言えます。また、平成２７年度から３カ年計画で、市内配水区全域の水道本管及び宅地内への引き込み管の漏水調査を行っており、その成果が数値に現れ始めていることがわかります。</t>
    </r>
    <rPh sb="1" eb="3">
      <t>ケイエイ</t>
    </rPh>
    <rPh sb="4" eb="7">
      <t>ケンゼンセイ</t>
    </rPh>
    <rPh sb="9" eb="13">
      <t>ケイジョウシュウシ</t>
    </rPh>
    <rPh sb="13" eb="15">
      <t>ヒリツ</t>
    </rPh>
    <rPh sb="15" eb="16">
      <t>オヨ</t>
    </rPh>
    <rPh sb="18" eb="23">
      <t>リョウキンカイシュウリツ</t>
    </rPh>
    <rPh sb="24" eb="26">
      <t>ヘイセイ</t>
    </rPh>
    <rPh sb="28" eb="30">
      <t>ネンド</t>
    </rPh>
    <rPh sb="36" eb="37">
      <t>コ</t>
    </rPh>
    <rPh sb="64" eb="67">
      <t>ゼンネンド</t>
    </rPh>
    <rPh sb="67" eb="68">
      <t>オヨ</t>
    </rPh>
    <rPh sb="69" eb="72">
      <t>ヘイキンチ</t>
    </rPh>
    <rPh sb="90" eb="92">
      <t>ヘイセイ</t>
    </rPh>
    <rPh sb="94" eb="96">
      <t>ネンド</t>
    </rPh>
    <rPh sb="97" eb="99">
      <t>トウカイ</t>
    </rPh>
    <rPh sb="114" eb="116">
      <t>タガク</t>
    </rPh>
    <rPh sb="117" eb="122">
      <t>シサンゲン</t>
    </rPh>
    <rPh sb="123" eb="125">
      <t>ケイジョウ</t>
    </rPh>
    <rPh sb="132" eb="134">
      <t>スウチ</t>
    </rPh>
    <rPh sb="135" eb="137">
      <t>テイカ</t>
    </rPh>
    <rPh sb="138" eb="141">
      <t>イチジテキ</t>
    </rPh>
    <rPh sb="145" eb="146">
      <t>カンガ</t>
    </rPh>
    <rPh sb="155" eb="159">
      <t>リュウドウヒリツ</t>
    </rPh>
    <rPh sb="165" eb="166">
      <t>コ</t>
    </rPh>
    <rPh sb="171" eb="174">
      <t>タンキテキ</t>
    </rPh>
    <rPh sb="175" eb="177">
      <t>サイム</t>
    </rPh>
    <rPh sb="178" eb="179">
      <t>タイ</t>
    </rPh>
    <rPh sb="181" eb="185">
      <t>シハライノウリョク</t>
    </rPh>
    <rPh sb="186" eb="188">
      <t>ジュウブン</t>
    </rPh>
    <rPh sb="192" eb="193">
      <t>イ</t>
    </rPh>
    <rPh sb="198" eb="201">
      <t>ヘイキンチ</t>
    </rPh>
    <rPh sb="202" eb="208">
      <t>シタマ</t>
    </rPh>
    <rPh sb="209" eb="211">
      <t>キンネン</t>
    </rPh>
    <rPh sb="211" eb="213">
      <t>ゲンショウ</t>
    </rPh>
    <rPh sb="213" eb="215">
      <t>ケイコウ</t>
    </rPh>
    <rPh sb="221" eb="224">
      <t>ハイスイチ</t>
    </rPh>
    <rPh sb="224" eb="225">
      <t>トウ</t>
    </rPh>
    <rPh sb="226" eb="228">
      <t>ハイスイ</t>
    </rPh>
    <rPh sb="228" eb="230">
      <t>シセツ</t>
    </rPh>
    <rPh sb="230" eb="232">
      <t>コウシン</t>
    </rPh>
    <rPh sb="241" eb="243">
      <t>ゲンショウ</t>
    </rPh>
    <rPh sb="245" eb="248">
      <t>ミバライキン</t>
    </rPh>
    <rPh sb="249" eb="251">
      <t>ゾウカ</t>
    </rPh>
    <rPh sb="259" eb="261">
      <t>コンゴ</t>
    </rPh>
    <rPh sb="262" eb="264">
      <t>ゲンショウ</t>
    </rPh>
    <rPh sb="264" eb="266">
      <t>ケイコウ</t>
    </rPh>
    <rPh sb="267" eb="268">
      <t>ツヅ</t>
    </rPh>
    <rPh sb="270" eb="272">
      <t>ヨソウ</t>
    </rPh>
    <rPh sb="279" eb="281">
      <t>ケイエイ</t>
    </rPh>
    <rPh sb="282" eb="285">
      <t>コウリツセイ</t>
    </rPh>
    <rPh sb="287" eb="289">
      <t>シセツ</t>
    </rPh>
    <rPh sb="289" eb="292">
      <t>リヨウリツ</t>
    </rPh>
    <rPh sb="296" eb="298">
      <t>ゼンゴ</t>
    </rPh>
    <rPh sb="300" eb="303">
      <t>ヘイキンチ</t>
    </rPh>
    <rPh sb="304" eb="306">
      <t>ヒカク</t>
    </rPh>
    <rPh sb="310" eb="312">
      <t>テイド</t>
    </rPh>
    <rPh sb="312" eb="313">
      <t>ヒク</t>
    </rPh>
    <rPh sb="314" eb="316">
      <t>スウチ</t>
    </rPh>
    <rPh sb="324" eb="326">
      <t>スウチ</t>
    </rPh>
    <rPh sb="327" eb="328">
      <t>タカ</t>
    </rPh>
    <rPh sb="331" eb="334">
      <t>コウリツテキ</t>
    </rPh>
    <rPh sb="335" eb="337">
      <t>シセツ</t>
    </rPh>
    <rPh sb="432" eb="434">
      <t>ハイスイ</t>
    </rPh>
    <rPh sb="434" eb="435">
      <t>リョウ</t>
    </rPh>
    <rPh sb="459" eb="461">
      <t>ヒョウカ</t>
    </rPh>
    <rPh sb="497" eb="499">
      <t>サンコウ</t>
    </rPh>
    <rPh sb="511" eb="513">
      <t>ヘイセイ</t>
    </rPh>
    <rPh sb="515" eb="517">
      <t>ネンド</t>
    </rPh>
    <rPh sb="518" eb="524">
      <t>イチニチ</t>
    </rPh>
    <rPh sb="534" eb="538">
      <t>イチニ</t>
    </rPh>
    <rPh sb="538" eb="541">
      <t>ハイスイリョウ</t>
    </rPh>
    <rPh sb="552" eb="554">
      <t>サイダイ</t>
    </rPh>
    <rPh sb="554" eb="557">
      <t>カドウリツ</t>
    </rPh>
    <rPh sb="575" eb="577">
      <t>ネンカン</t>
    </rPh>
    <rPh sb="585" eb="587">
      <t>ゼンゴ</t>
    </rPh>
    <rPh sb="588" eb="590">
      <t>スイイ</t>
    </rPh>
    <rPh sb="600" eb="602">
      <t>テキセツ</t>
    </rPh>
    <rPh sb="603" eb="605">
      <t>シセツ</t>
    </rPh>
    <rPh sb="605" eb="607">
      <t>キボ</t>
    </rPh>
    <rPh sb="611" eb="612">
      <t>イ</t>
    </rPh>
    <rPh sb="640" eb="642">
      <t>ヒカク</t>
    </rPh>
    <rPh sb="645" eb="646">
      <t>タカ</t>
    </rPh>
    <rPh sb="647" eb="649">
      <t>スウチ</t>
    </rPh>
    <rPh sb="658" eb="660">
      <t>シセツ</t>
    </rPh>
    <rPh sb="661" eb="663">
      <t>カドウ</t>
    </rPh>
    <rPh sb="663" eb="665">
      <t>ジョウキョウ</t>
    </rPh>
    <rPh sb="666" eb="668">
      <t>ジュウブン</t>
    </rPh>
    <rPh sb="669" eb="671">
      <t>シュウエキ</t>
    </rPh>
    <rPh sb="672" eb="674">
      <t>ハンエイ</t>
    </rPh>
    <rPh sb="680" eb="681">
      <t>イ</t>
    </rPh>
    <rPh sb="688" eb="690">
      <t>ヘイセイ</t>
    </rPh>
    <rPh sb="692" eb="694">
      <t>ネンド</t>
    </rPh>
    <rPh sb="698" eb="699">
      <t>ネン</t>
    </rPh>
    <rPh sb="699" eb="701">
      <t>ケイカク</t>
    </rPh>
    <rPh sb="703" eb="705">
      <t>シナイ</t>
    </rPh>
    <rPh sb="705" eb="707">
      <t>ハイスイ</t>
    </rPh>
    <rPh sb="707" eb="708">
      <t>ク</t>
    </rPh>
    <rPh sb="708" eb="710">
      <t>ゼンイキ</t>
    </rPh>
    <rPh sb="711" eb="715">
      <t>スイドウホンカン</t>
    </rPh>
    <rPh sb="715" eb="716">
      <t>オヨ</t>
    </rPh>
    <rPh sb="717" eb="720">
      <t>タクチナイ</t>
    </rPh>
    <rPh sb="726" eb="727">
      <t>カン</t>
    </rPh>
    <rPh sb="728" eb="732">
      <t>ロウスイチョウサ</t>
    </rPh>
    <rPh sb="733" eb="734">
      <t>オコナ</t>
    </rPh>
    <rPh sb="741" eb="743">
      <t>セイカ</t>
    </rPh>
    <rPh sb="744" eb="746">
      <t>スウチ</t>
    </rPh>
    <rPh sb="747" eb="748">
      <t>アラワ</t>
    </rPh>
    <rPh sb="749" eb="750">
      <t>ハジ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</si>
</sst>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color theme="1"/>
      <name val="ＭＳ ゴシック"/>
      <family val="3"/>
      <charset val="128"/>
    </font>
    <font>
      <vertAlign val="superscript"/>
      <sz val="9.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9" xfId="0" applyFont="1" applyFill="1" applyBorder="1" applyAlignment="1" applyProtection="1">
      <alignment horizontal="left" vertical="top" wrapText="1"/>
      <protection locked="0"/>
    </xf>
    <xf numFmtId="0" fontId="22" fillId="0" borderId="0" xfId="0" applyFont="1" applyFill="1" applyBorder="1" applyAlignment="1" applyProtection="1">
      <alignment horizontal="left" vertical="top" wrapText="1"/>
      <protection locked="0"/>
    </xf>
    <xf numFmtId="0" fontId="22" fillId="0" borderId="10" xfId="0" applyFont="1" applyFill="1" applyBorder="1" applyAlignment="1" applyProtection="1">
      <alignment horizontal="left" vertical="top" wrapText="1"/>
      <protection locked="0"/>
    </xf>
    <xf numFmtId="0" fontId="22" fillId="0" borderId="11" xfId="0" applyFont="1" applyFill="1" applyBorder="1" applyAlignment="1" applyProtection="1">
      <alignment horizontal="left" vertical="top" wrapText="1"/>
      <protection locked="0"/>
    </xf>
    <xf numFmtId="0" fontId="22" fillId="0" borderId="1" xfId="0" applyFont="1" applyFill="1" applyBorder="1" applyAlignment="1" applyProtection="1">
      <alignment horizontal="left" vertical="top" wrapText="1"/>
      <protection locked="0"/>
    </xf>
    <xf numFmtId="0" fontId="22" fillId="0" borderId="12" xfId="0" applyFont="1" applyFill="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0.98</c:v>
                </c:pt>
                <c:pt idx="1">
                  <c:v>1.4</c:v>
                </c:pt>
                <c:pt idx="2">
                  <c:v>1.06</c:v>
                </c:pt>
                <c:pt idx="3">
                  <c:v>0.24</c:v>
                </c:pt>
                <c:pt idx="4">
                  <c:v>1.41</c:v>
                </c:pt>
              </c:numCache>
            </c:numRef>
          </c:val>
        </c:ser>
        <c:dLbls>
          <c:showLegendKey val="0"/>
          <c:showVal val="0"/>
          <c:showCatName val="0"/>
          <c:showSerName val="0"/>
          <c:showPercent val="0"/>
          <c:showBubbleSize val="0"/>
        </c:dLbls>
        <c:gapWidth val="150"/>
        <c:axId val="103332096"/>
        <c:axId val="10334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103332096"/>
        <c:axId val="103346560"/>
      </c:lineChart>
      <c:dateAx>
        <c:axId val="103332096"/>
        <c:scaling>
          <c:orientation val="minMax"/>
        </c:scaling>
        <c:delete val="1"/>
        <c:axPos val="b"/>
        <c:numFmt formatCode="ge" sourceLinked="1"/>
        <c:majorTickMark val="none"/>
        <c:minorTickMark val="none"/>
        <c:tickLblPos val="none"/>
        <c:crossAx val="103346560"/>
        <c:crosses val="autoZero"/>
        <c:auto val="1"/>
        <c:lblOffset val="100"/>
        <c:baseTimeUnit val="years"/>
      </c:dateAx>
      <c:valAx>
        <c:axId val="10334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3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59.48</c:v>
                </c:pt>
                <c:pt idx="1">
                  <c:v>60.39</c:v>
                </c:pt>
                <c:pt idx="2">
                  <c:v>60.78</c:v>
                </c:pt>
                <c:pt idx="3">
                  <c:v>60.1</c:v>
                </c:pt>
                <c:pt idx="4">
                  <c:v>59.94</c:v>
                </c:pt>
              </c:numCache>
            </c:numRef>
          </c:val>
        </c:ser>
        <c:dLbls>
          <c:showLegendKey val="0"/>
          <c:showVal val="0"/>
          <c:showCatName val="0"/>
          <c:showSerName val="0"/>
          <c:showPercent val="0"/>
          <c:showBubbleSize val="0"/>
        </c:dLbls>
        <c:gapWidth val="150"/>
        <c:axId val="107535744"/>
        <c:axId val="10757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107535744"/>
        <c:axId val="107570688"/>
      </c:lineChart>
      <c:dateAx>
        <c:axId val="107535744"/>
        <c:scaling>
          <c:orientation val="minMax"/>
        </c:scaling>
        <c:delete val="1"/>
        <c:axPos val="b"/>
        <c:numFmt formatCode="ge" sourceLinked="1"/>
        <c:majorTickMark val="none"/>
        <c:minorTickMark val="none"/>
        <c:tickLblPos val="none"/>
        <c:crossAx val="107570688"/>
        <c:crosses val="autoZero"/>
        <c:auto val="1"/>
        <c:lblOffset val="100"/>
        <c:baseTimeUnit val="years"/>
      </c:dateAx>
      <c:valAx>
        <c:axId val="10757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93.78</c:v>
                </c:pt>
                <c:pt idx="1">
                  <c:v>92.88</c:v>
                </c:pt>
                <c:pt idx="2">
                  <c:v>92.5</c:v>
                </c:pt>
                <c:pt idx="3">
                  <c:v>92.63</c:v>
                </c:pt>
                <c:pt idx="4">
                  <c:v>93.23</c:v>
                </c:pt>
              </c:numCache>
            </c:numRef>
          </c:val>
        </c:ser>
        <c:dLbls>
          <c:showLegendKey val="0"/>
          <c:showVal val="0"/>
          <c:showCatName val="0"/>
          <c:showSerName val="0"/>
          <c:showPercent val="0"/>
          <c:showBubbleSize val="0"/>
        </c:dLbls>
        <c:gapWidth val="150"/>
        <c:axId val="107592704"/>
        <c:axId val="1076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107592704"/>
        <c:axId val="107603072"/>
      </c:lineChart>
      <c:dateAx>
        <c:axId val="107592704"/>
        <c:scaling>
          <c:orientation val="minMax"/>
        </c:scaling>
        <c:delete val="1"/>
        <c:axPos val="b"/>
        <c:numFmt formatCode="ge" sourceLinked="1"/>
        <c:majorTickMark val="none"/>
        <c:minorTickMark val="none"/>
        <c:tickLblPos val="none"/>
        <c:crossAx val="107603072"/>
        <c:crosses val="autoZero"/>
        <c:auto val="1"/>
        <c:lblOffset val="100"/>
        <c:baseTimeUnit val="years"/>
      </c:dateAx>
      <c:valAx>
        <c:axId val="1076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101.03</c:v>
                </c:pt>
                <c:pt idx="1">
                  <c:v>98.73</c:v>
                </c:pt>
                <c:pt idx="2">
                  <c:v>96.53</c:v>
                </c:pt>
                <c:pt idx="3">
                  <c:v>113.02</c:v>
                </c:pt>
                <c:pt idx="4">
                  <c:v>104.91</c:v>
                </c:pt>
              </c:numCache>
            </c:numRef>
          </c:val>
        </c:ser>
        <c:dLbls>
          <c:showLegendKey val="0"/>
          <c:showVal val="0"/>
          <c:showCatName val="0"/>
          <c:showSerName val="0"/>
          <c:showPercent val="0"/>
          <c:showBubbleSize val="0"/>
        </c:dLbls>
        <c:gapWidth val="150"/>
        <c:axId val="105072512"/>
        <c:axId val="10508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105072512"/>
        <c:axId val="105086976"/>
      </c:lineChart>
      <c:dateAx>
        <c:axId val="105072512"/>
        <c:scaling>
          <c:orientation val="minMax"/>
        </c:scaling>
        <c:delete val="1"/>
        <c:axPos val="b"/>
        <c:numFmt formatCode="ge" sourceLinked="1"/>
        <c:majorTickMark val="none"/>
        <c:minorTickMark val="none"/>
        <c:tickLblPos val="none"/>
        <c:crossAx val="105086976"/>
        <c:crosses val="autoZero"/>
        <c:auto val="1"/>
        <c:lblOffset val="100"/>
        <c:baseTimeUnit val="years"/>
      </c:dateAx>
      <c:valAx>
        <c:axId val="105086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07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35.770000000000003</c:v>
                </c:pt>
                <c:pt idx="1">
                  <c:v>36.659999999999997</c:v>
                </c:pt>
                <c:pt idx="2">
                  <c:v>37.380000000000003</c:v>
                </c:pt>
                <c:pt idx="3">
                  <c:v>40.85</c:v>
                </c:pt>
                <c:pt idx="4">
                  <c:v>40.78</c:v>
                </c:pt>
              </c:numCache>
            </c:numRef>
          </c:val>
        </c:ser>
        <c:dLbls>
          <c:showLegendKey val="0"/>
          <c:showVal val="0"/>
          <c:showCatName val="0"/>
          <c:showSerName val="0"/>
          <c:showPercent val="0"/>
          <c:showBubbleSize val="0"/>
        </c:dLbls>
        <c:gapWidth val="150"/>
        <c:axId val="105113088"/>
        <c:axId val="10511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105113088"/>
        <c:axId val="105115008"/>
      </c:lineChart>
      <c:dateAx>
        <c:axId val="105113088"/>
        <c:scaling>
          <c:orientation val="minMax"/>
        </c:scaling>
        <c:delete val="1"/>
        <c:axPos val="b"/>
        <c:numFmt formatCode="ge" sourceLinked="1"/>
        <c:majorTickMark val="none"/>
        <c:minorTickMark val="none"/>
        <c:tickLblPos val="none"/>
        <c:crossAx val="105115008"/>
        <c:crosses val="autoZero"/>
        <c:auto val="1"/>
        <c:lblOffset val="100"/>
        <c:baseTimeUnit val="years"/>
      </c:dateAx>
      <c:valAx>
        <c:axId val="10511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13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4.16</c:v>
                </c:pt>
                <c:pt idx="1">
                  <c:v>8.11</c:v>
                </c:pt>
                <c:pt idx="2">
                  <c:v>8.0299999999999994</c:v>
                </c:pt>
                <c:pt idx="3">
                  <c:v>6.93</c:v>
                </c:pt>
                <c:pt idx="4">
                  <c:v>7.64</c:v>
                </c:pt>
              </c:numCache>
            </c:numRef>
          </c:val>
        </c:ser>
        <c:dLbls>
          <c:showLegendKey val="0"/>
          <c:showVal val="0"/>
          <c:showCatName val="0"/>
          <c:showSerName val="0"/>
          <c:showPercent val="0"/>
          <c:showBubbleSize val="0"/>
        </c:dLbls>
        <c:gapWidth val="150"/>
        <c:axId val="107316352"/>
        <c:axId val="10731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107316352"/>
        <c:axId val="107318272"/>
      </c:lineChart>
      <c:dateAx>
        <c:axId val="107316352"/>
        <c:scaling>
          <c:orientation val="minMax"/>
        </c:scaling>
        <c:delete val="1"/>
        <c:axPos val="b"/>
        <c:numFmt formatCode="ge" sourceLinked="1"/>
        <c:majorTickMark val="none"/>
        <c:minorTickMark val="none"/>
        <c:tickLblPos val="none"/>
        <c:crossAx val="107318272"/>
        <c:crosses val="autoZero"/>
        <c:auto val="1"/>
        <c:lblOffset val="100"/>
        <c:baseTimeUnit val="years"/>
      </c:dateAx>
      <c:valAx>
        <c:axId val="10731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625472"/>
        <c:axId val="1076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107625472"/>
        <c:axId val="107635840"/>
      </c:lineChart>
      <c:dateAx>
        <c:axId val="107625472"/>
        <c:scaling>
          <c:orientation val="minMax"/>
        </c:scaling>
        <c:delete val="1"/>
        <c:axPos val="b"/>
        <c:numFmt formatCode="ge" sourceLinked="1"/>
        <c:majorTickMark val="none"/>
        <c:minorTickMark val="none"/>
        <c:tickLblPos val="none"/>
        <c:crossAx val="107635840"/>
        <c:crosses val="autoZero"/>
        <c:auto val="1"/>
        <c:lblOffset val="100"/>
        <c:baseTimeUnit val="years"/>
      </c:dateAx>
      <c:valAx>
        <c:axId val="107635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62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287.22000000000003</c:v>
                </c:pt>
                <c:pt idx="1">
                  <c:v>341.74</c:v>
                </c:pt>
                <c:pt idx="2">
                  <c:v>256.99</c:v>
                </c:pt>
                <c:pt idx="3">
                  <c:v>259.44</c:v>
                </c:pt>
                <c:pt idx="4">
                  <c:v>211.52</c:v>
                </c:pt>
              </c:numCache>
            </c:numRef>
          </c:val>
        </c:ser>
        <c:dLbls>
          <c:showLegendKey val="0"/>
          <c:showVal val="0"/>
          <c:showCatName val="0"/>
          <c:showSerName val="0"/>
          <c:showPercent val="0"/>
          <c:showBubbleSize val="0"/>
        </c:dLbls>
        <c:gapWidth val="150"/>
        <c:axId val="107348352"/>
        <c:axId val="1076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107348352"/>
        <c:axId val="107666816"/>
      </c:lineChart>
      <c:dateAx>
        <c:axId val="107348352"/>
        <c:scaling>
          <c:orientation val="minMax"/>
        </c:scaling>
        <c:delete val="1"/>
        <c:axPos val="b"/>
        <c:numFmt formatCode="ge" sourceLinked="1"/>
        <c:majorTickMark val="none"/>
        <c:minorTickMark val="none"/>
        <c:tickLblPos val="none"/>
        <c:crossAx val="107666816"/>
        <c:crosses val="autoZero"/>
        <c:auto val="1"/>
        <c:lblOffset val="100"/>
        <c:baseTimeUnit val="years"/>
      </c:dateAx>
      <c:valAx>
        <c:axId val="107666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34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58.3</c:v>
                </c:pt>
                <c:pt idx="1">
                  <c:v>54.3</c:v>
                </c:pt>
                <c:pt idx="2">
                  <c:v>50.63</c:v>
                </c:pt>
                <c:pt idx="3">
                  <c:v>47.63</c:v>
                </c:pt>
                <c:pt idx="4">
                  <c:v>43.89</c:v>
                </c:pt>
              </c:numCache>
            </c:numRef>
          </c:val>
        </c:ser>
        <c:dLbls>
          <c:showLegendKey val="0"/>
          <c:showVal val="0"/>
          <c:showCatName val="0"/>
          <c:showSerName val="0"/>
          <c:showPercent val="0"/>
          <c:showBubbleSize val="0"/>
        </c:dLbls>
        <c:gapWidth val="150"/>
        <c:axId val="107365888"/>
        <c:axId val="10736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107365888"/>
        <c:axId val="107367808"/>
      </c:lineChart>
      <c:dateAx>
        <c:axId val="107365888"/>
        <c:scaling>
          <c:orientation val="minMax"/>
        </c:scaling>
        <c:delete val="1"/>
        <c:axPos val="b"/>
        <c:numFmt formatCode="ge" sourceLinked="1"/>
        <c:majorTickMark val="none"/>
        <c:minorTickMark val="none"/>
        <c:tickLblPos val="none"/>
        <c:crossAx val="107367808"/>
        <c:crosses val="autoZero"/>
        <c:auto val="1"/>
        <c:lblOffset val="100"/>
        <c:baseTimeUnit val="years"/>
      </c:dateAx>
      <c:valAx>
        <c:axId val="107367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36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95.21</c:v>
                </c:pt>
                <c:pt idx="1">
                  <c:v>93.92</c:v>
                </c:pt>
                <c:pt idx="2">
                  <c:v>92.12</c:v>
                </c:pt>
                <c:pt idx="3">
                  <c:v>110.05</c:v>
                </c:pt>
                <c:pt idx="4">
                  <c:v>101.09</c:v>
                </c:pt>
              </c:numCache>
            </c:numRef>
          </c:val>
        </c:ser>
        <c:dLbls>
          <c:showLegendKey val="0"/>
          <c:showVal val="0"/>
          <c:showCatName val="0"/>
          <c:showSerName val="0"/>
          <c:showPercent val="0"/>
          <c:showBubbleSize val="0"/>
        </c:dLbls>
        <c:gapWidth val="150"/>
        <c:axId val="107484288"/>
        <c:axId val="10748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107484288"/>
        <c:axId val="107486208"/>
      </c:lineChart>
      <c:dateAx>
        <c:axId val="107484288"/>
        <c:scaling>
          <c:orientation val="minMax"/>
        </c:scaling>
        <c:delete val="1"/>
        <c:axPos val="b"/>
        <c:numFmt formatCode="ge" sourceLinked="1"/>
        <c:majorTickMark val="none"/>
        <c:minorTickMark val="none"/>
        <c:tickLblPos val="none"/>
        <c:crossAx val="107486208"/>
        <c:crosses val="autoZero"/>
        <c:auto val="1"/>
        <c:lblOffset val="100"/>
        <c:baseTimeUnit val="years"/>
      </c:dateAx>
      <c:valAx>
        <c:axId val="10748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8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150.52000000000001</c:v>
                </c:pt>
                <c:pt idx="1">
                  <c:v>152.72999999999999</c:v>
                </c:pt>
                <c:pt idx="2">
                  <c:v>155.24</c:v>
                </c:pt>
                <c:pt idx="3">
                  <c:v>129.57</c:v>
                </c:pt>
                <c:pt idx="4">
                  <c:v>141.47999999999999</c:v>
                </c:pt>
              </c:numCache>
            </c:numRef>
          </c:val>
        </c:ser>
        <c:dLbls>
          <c:showLegendKey val="0"/>
          <c:showVal val="0"/>
          <c:showCatName val="0"/>
          <c:showSerName val="0"/>
          <c:showPercent val="0"/>
          <c:showBubbleSize val="0"/>
        </c:dLbls>
        <c:gapWidth val="150"/>
        <c:axId val="107520384"/>
        <c:axId val="10752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107520384"/>
        <c:axId val="107522304"/>
      </c:lineChart>
      <c:dateAx>
        <c:axId val="107520384"/>
        <c:scaling>
          <c:orientation val="minMax"/>
        </c:scaling>
        <c:delete val="1"/>
        <c:axPos val="b"/>
        <c:numFmt formatCode="ge" sourceLinked="1"/>
        <c:majorTickMark val="none"/>
        <c:minorTickMark val="none"/>
        <c:tickLblPos val="none"/>
        <c:crossAx val="107522304"/>
        <c:crosses val="autoZero"/>
        <c:auto val="1"/>
        <c:lblOffset val="100"/>
        <c:baseTimeUnit val="years"/>
      </c:dateAx>
      <c:valAx>
        <c:axId val="10752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愛知県　東海市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113535</v>
      </c>
      <c r="AJ8" s="56"/>
      <c r="AK8" s="56"/>
      <c r="AL8" s="56"/>
      <c r="AM8" s="56"/>
      <c r="AN8" s="56"/>
      <c r="AO8" s="56"/>
      <c r="AP8" s="57"/>
      <c r="AQ8" s="47">
        <f>データ!R6</f>
        <v>43.43</v>
      </c>
      <c r="AR8" s="47"/>
      <c r="AS8" s="47"/>
      <c r="AT8" s="47"/>
      <c r="AU8" s="47"/>
      <c r="AV8" s="47"/>
      <c r="AW8" s="47"/>
      <c r="AX8" s="47"/>
      <c r="AY8" s="47">
        <f>データ!S6</f>
        <v>2614.21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92.57</v>
      </c>
      <c r="K10" s="47"/>
      <c r="L10" s="47"/>
      <c r="M10" s="47"/>
      <c r="N10" s="47"/>
      <c r="O10" s="47"/>
      <c r="P10" s="47"/>
      <c r="Q10" s="47"/>
      <c r="R10" s="47">
        <f>データ!O6</f>
        <v>99.91</v>
      </c>
      <c r="S10" s="47"/>
      <c r="T10" s="47"/>
      <c r="U10" s="47"/>
      <c r="V10" s="47"/>
      <c r="W10" s="47"/>
      <c r="X10" s="47"/>
      <c r="Y10" s="47"/>
      <c r="Z10" s="78">
        <f>データ!P6</f>
        <v>2260</v>
      </c>
      <c r="AA10" s="78"/>
      <c r="AB10" s="78"/>
      <c r="AC10" s="78"/>
      <c r="AD10" s="78"/>
      <c r="AE10" s="78"/>
      <c r="AF10" s="78"/>
      <c r="AG10" s="78"/>
      <c r="AH10" s="2"/>
      <c r="AI10" s="78">
        <f>データ!T6</f>
        <v>113627</v>
      </c>
      <c r="AJ10" s="78"/>
      <c r="AK10" s="78"/>
      <c r="AL10" s="78"/>
      <c r="AM10" s="78"/>
      <c r="AN10" s="78"/>
      <c r="AO10" s="78"/>
      <c r="AP10" s="78"/>
      <c r="AQ10" s="47">
        <f>データ!U6</f>
        <v>43.43</v>
      </c>
      <c r="AR10" s="47"/>
      <c r="AS10" s="47"/>
      <c r="AT10" s="47"/>
      <c r="AU10" s="47"/>
      <c r="AV10" s="47"/>
      <c r="AW10" s="47"/>
      <c r="AX10" s="47"/>
      <c r="AY10" s="47">
        <f>データ!V6</f>
        <v>2616.33</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104</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232220</v>
      </c>
      <c r="D6" s="31">
        <f t="shared" si="3"/>
        <v>46</v>
      </c>
      <c r="E6" s="31">
        <f t="shared" si="3"/>
        <v>1</v>
      </c>
      <c r="F6" s="31">
        <f t="shared" si="3"/>
        <v>0</v>
      </c>
      <c r="G6" s="31">
        <f t="shared" si="3"/>
        <v>1</v>
      </c>
      <c r="H6" s="31" t="str">
        <f t="shared" si="3"/>
        <v>愛知県　東海市</v>
      </c>
      <c r="I6" s="31" t="str">
        <f t="shared" si="3"/>
        <v>法適用</v>
      </c>
      <c r="J6" s="31" t="str">
        <f t="shared" si="3"/>
        <v>水道事業</v>
      </c>
      <c r="K6" s="31" t="str">
        <f t="shared" si="3"/>
        <v>末端給水事業</v>
      </c>
      <c r="L6" s="31" t="str">
        <f t="shared" si="3"/>
        <v>A3</v>
      </c>
      <c r="M6" s="32" t="str">
        <f t="shared" si="3"/>
        <v>-</v>
      </c>
      <c r="N6" s="32">
        <f t="shared" si="3"/>
        <v>92.57</v>
      </c>
      <c r="O6" s="32">
        <f t="shared" si="3"/>
        <v>99.91</v>
      </c>
      <c r="P6" s="32">
        <f t="shared" si="3"/>
        <v>2260</v>
      </c>
      <c r="Q6" s="32">
        <f t="shared" si="3"/>
        <v>113535</v>
      </c>
      <c r="R6" s="32">
        <f t="shared" si="3"/>
        <v>43.43</v>
      </c>
      <c r="S6" s="32">
        <f t="shared" si="3"/>
        <v>2614.21</v>
      </c>
      <c r="T6" s="32">
        <f t="shared" si="3"/>
        <v>113627</v>
      </c>
      <c r="U6" s="32">
        <f t="shared" si="3"/>
        <v>43.43</v>
      </c>
      <c r="V6" s="32">
        <f t="shared" si="3"/>
        <v>2616.33</v>
      </c>
      <c r="W6" s="33">
        <f>IF(W7="",NA(),W7)</f>
        <v>101.03</v>
      </c>
      <c r="X6" s="33">
        <f t="shared" ref="X6:AF6" si="4">IF(X7="",NA(),X7)</f>
        <v>98.73</v>
      </c>
      <c r="Y6" s="33">
        <f t="shared" si="4"/>
        <v>96.53</v>
      </c>
      <c r="Z6" s="33">
        <f t="shared" si="4"/>
        <v>113.02</v>
      </c>
      <c r="AA6" s="33">
        <f t="shared" si="4"/>
        <v>104.91</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287.22000000000003</v>
      </c>
      <c r="AT6" s="33">
        <f t="shared" ref="AT6:BB6" si="6">IF(AT7="",NA(),AT7)</f>
        <v>341.74</v>
      </c>
      <c r="AU6" s="33">
        <f t="shared" si="6"/>
        <v>256.99</v>
      </c>
      <c r="AV6" s="33">
        <f t="shared" si="6"/>
        <v>259.44</v>
      </c>
      <c r="AW6" s="33">
        <f t="shared" si="6"/>
        <v>211.52</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58.3</v>
      </c>
      <c r="BE6" s="33">
        <f t="shared" ref="BE6:BM6" si="7">IF(BE7="",NA(),BE7)</f>
        <v>54.3</v>
      </c>
      <c r="BF6" s="33">
        <f t="shared" si="7"/>
        <v>50.63</v>
      </c>
      <c r="BG6" s="33">
        <f t="shared" si="7"/>
        <v>47.63</v>
      </c>
      <c r="BH6" s="33">
        <f t="shared" si="7"/>
        <v>43.89</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95.21</v>
      </c>
      <c r="BP6" s="33">
        <f t="shared" ref="BP6:BX6" si="8">IF(BP7="",NA(),BP7)</f>
        <v>93.92</v>
      </c>
      <c r="BQ6" s="33">
        <f t="shared" si="8"/>
        <v>92.12</v>
      </c>
      <c r="BR6" s="33">
        <f t="shared" si="8"/>
        <v>110.05</v>
      </c>
      <c r="BS6" s="33">
        <f t="shared" si="8"/>
        <v>101.09</v>
      </c>
      <c r="BT6" s="33">
        <f t="shared" si="8"/>
        <v>100.16</v>
      </c>
      <c r="BU6" s="33">
        <f t="shared" si="8"/>
        <v>100.16</v>
      </c>
      <c r="BV6" s="33">
        <f t="shared" si="8"/>
        <v>100.07</v>
      </c>
      <c r="BW6" s="33">
        <f t="shared" si="8"/>
        <v>106.22</v>
      </c>
      <c r="BX6" s="33">
        <f t="shared" si="8"/>
        <v>106.69</v>
      </c>
      <c r="BY6" s="32" t="str">
        <f>IF(BY7="","",IF(BY7="-","【-】","【"&amp;SUBSTITUTE(TEXT(BY7,"#,##0.00"),"-","△")&amp;"】"))</f>
        <v>【104.99】</v>
      </c>
      <c r="BZ6" s="33">
        <f>IF(BZ7="",NA(),BZ7)</f>
        <v>150.52000000000001</v>
      </c>
      <c r="CA6" s="33">
        <f t="shared" ref="CA6:CI6" si="9">IF(CA7="",NA(),CA7)</f>
        <v>152.72999999999999</v>
      </c>
      <c r="CB6" s="33">
        <f t="shared" si="9"/>
        <v>155.24</v>
      </c>
      <c r="CC6" s="33">
        <f t="shared" si="9"/>
        <v>129.57</v>
      </c>
      <c r="CD6" s="33">
        <f t="shared" si="9"/>
        <v>141.47999999999999</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59.48</v>
      </c>
      <c r="CL6" s="33">
        <f t="shared" ref="CL6:CT6" si="10">IF(CL7="",NA(),CL7)</f>
        <v>60.39</v>
      </c>
      <c r="CM6" s="33">
        <f t="shared" si="10"/>
        <v>60.78</v>
      </c>
      <c r="CN6" s="33">
        <f t="shared" si="10"/>
        <v>60.1</v>
      </c>
      <c r="CO6" s="33">
        <f t="shared" si="10"/>
        <v>59.94</v>
      </c>
      <c r="CP6" s="33">
        <f t="shared" si="10"/>
        <v>62.81</v>
      </c>
      <c r="CQ6" s="33">
        <f t="shared" si="10"/>
        <v>62.5</v>
      </c>
      <c r="CR6" s="33">
        <f t="shared" si="10"/>
        <v>62.45</v>
      </c>
      <c r="CS6" s="33">
        <f t="shared" si="10"/>
        <v>62.12</v>
      </c>
      <c r="CT6" s="33">
        <f t="shared" si="10"/>
        <v>62.26</v>
      </c>
      <c r="CU6" s="32" t="str">
        <f>IF(CU7="","",IF(CU7="-","【-】","【"&amp;SUBSTITUTE(TEXT(CU7,"#,##0.00"),"-","△")&amp;"】"))</f>
        <v>【59.76】</v>
      </c>
      <c r="CV6" s="33">
        <f>IF(CV7="",NA(),CV7)</f>
        <v>93.78</v>
      </c>
      <c r="CW6" s="33">
        <f t="shared" ref="CW6:DE6" si="11">IF(CW7="",NA(),CW7)</f>
        <v>92.88</v>
      </c>
      <c r="CX6" s="33">
        <f t="shared" si="11"/>
        <v>92.5</v>
      </c>
      <c r="CY6" s="33">
        <f t="shared" si="11"/>
        <v>92.63</v>
      </c>
      <c r="CZ6" s="33">
        <f t="shared" si="11"/>
        <v>93.23</v>
      </c>
      <c r="DA6" s="33">
        <f t="shared" si="11"/>
        <v>89.45</v>
      </c>
      <c r="DB6" s="33">
        <f t="shared" si="11"/>
        <v>89.62</v>
      </c>
      <c r="DC6" s="33">
        <f t="shared" si="11"/>
        <v>89.76</v>
      </c>
      <c r="DD6" s="33">
        <f t="shared" si="11"/>
        <v>89.45</v>
      </c>
      <c r="DE6" s="33">
        <f t="shared" si="11"/>
        <v>89.5</v>
      </c>
      <c r="DF6" s="32" t="str">
        <f>IF(DF7="","",IF(DF7="-","【-】","【"&amp;SUBSTITUTE(TEXT(DF7,"#,##0.00"),"-","△")&amp;"】"))</f>
        <v>【89.95】</v>
      </c>
      <c r="DG6" s="33">
        <f>IF(DG7="",NA(),DG7)</f>
        <v>35.770000000000003</v>
      </c>
      <c r="DH6" s="33">
        <f t="shared" ref="DH6:DP6" si="12">IF(DH7="",NA(),DH7)</f>
        <v>36.659999999999997</v>
      </c>
      <c r="DI6" s="33">
        <f t="shared" si="12"/>
        <v>37.380000000000003</v>
      </c>
      <c r="DJ6" s="33">
        <f t="shared" si="12"/>
        <v>40.85</v>
      </c>
      <c r="DK6" s="33">
        <f t="shared" si="12"/>
        <v>40.78</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4.16</v>
      </c>
      <c r="DS6" s="33">
        <f t="shared" ref="DS6:EA6" si="13">IF(DS7="",NA(),DS7)</f>
        <v>8.11</v>
      </c>
      <c r="DT6" s="33">
        <f t="shared" si="13"/>
        <v>8.0299999999999994</v>
      </c>
      <c r="DU6" s="33">
        <f t="shared" si="13"/>
        <v>6.93</v>
      </c>
      <c r="DV6" s="33">
        <f t="shared" si="13"/>
        <v>7.64</v>
      </c>
      <c r="DW6" s="33">
        <f t="shared" si="13"/>
        <v>9.14</v>
      </c>
      <c r="DX6" s="33">
        <f t="shared" si="13"/>
        <v>10.19</v>
      </c>
      <c r="DY6" s="33">
        <f t="shared" si="13"/>
        <v>10.9</v>
      </c>
      <c r="DZ6" s="33">
        <f t="shared" si="13"/>
        <v>12.03</v>
      </c>
      <c r="EA6" s="33">
        <f t="shared" si="13"/>
        <v>13.14</v>
      </c>
      <c r="EB6" s="32" t="str">
        <f>IF(EB7="","",IF(EB7="-","【-】","【"&amp;SUBSTITUTE(TEXT(EB7,"#,##0.00"),"-","△")&amp;"】"))</f>
        <v>【13.18】</v>
      </c>
      <c r="EC6" s="33">
        <f>IF(EC7="",NA(),EC7)</f>
        <v>0.98</v>
      </c>
      <c r="ED6" s="33">
        <f t="shared" ref="ED6:EL6" si="14">IF(ED7="",NA(),ED7)</f>
        <v>1.4</v>
      </c>
      <c r="EE6" s="33">
        <f t="shared" si="14"/>
        <v>1.06</v>
      </c>
      <c r="EF6" s="33">
        <f t="shared" si="14"/>
        <v>0.24</v>
      </c>
      <c r="EG6" s="33">
        <f t="shared" si="14"/>
        <v>1.41</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232220</v>
      </c>
      <c r="D7" s="35">
        <v>46</v>
      </c>
      <c r="E7" s="35">
        <v>1</v>
      </c>
      <c r="F7" s="35">
        <v>0</v>
      </c>
      <c r="G7" s="35">
        <v>1</v>
      </c>
      <c r="H7" s="35" t="s">
        <v>93</v>
      </c>
      <c r="I7" s="35" t="s">
        <v>94</v>
      </c>
      <c r="J7" s="35" t="s">
        <v>95</v>
      </c>
      <c r="K7" s="35" t="s">
        <v>96</v>
      </c>
      <c r="L7" s="35" t="s">
        <v>97</v>
      </c>
      <c r="M7" s="36" t="s">
        <v>98</v>
      </c>
      <c r="N7" s="36">
        <v>92.57</v>
      </c>
      <c r="O7" s="36">
        <v>99.91</v>
      </c>
      <c r="P7" s="36">
        <v>2260</v>
      </c>
      <c r="Q7" s="36">
        <v>113535</v>
      </c>
      <c r="R7" s="36">
        <v>43.43</v>
      </c>
      <c r="S7" s="36">
        <v>2614.21</v>
      </c>
      <c r="T7" s="36">
        <v>113627</v>
      </c>
      <c r="U7" s="36">
        <v>43.43</v>
      </c>
      <c r="V7" s="36">
        <v>2616.33</v>
      </c>
      <c r="W7" s="36">
        <v>101.03</v>
      </c>
      <c r="X7" s="36">
        <v>98.73</v>
      </c>
      <c r="Y7" s="36">
        <v>96.53</v>
      </c>
      <c r="Z7" s="36">
        <v>113.02</v>
      </c>
      <c r="AA7" s="36">
        <v>104.91</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287.22000000000003</v>
      </c>
      <c r="AT7" s="36">
        <v>341.74</v>
      </c>
      <c r="AU7" s="36">
        <v>256.99</v>
      </c>
      <c r="AV7" s="36">
        <v>259.44</v>
      </c>
      <c r="AW7" s="36">
        <v>211.52</v>
      </c>
      <c r="AX7" s="36">
        <v>608.24</v>
      </c>
      <c r="AY7" s="36">
        <v>633.30999999999995</v>
      </c>
      <c r="AZ7" s="36">
        <v>648.09</v>
      </c>
      <c r="BA7" s="36">
        <v>344.19</v>
      </c>
      <c r="BB7" s="36">
        <v>352.05</v>
      </c>
      <c r="BC7" s="36">
        <v>262.74</v>
      </c>
      <c r="BD7" s="36">
        <v>58.3</v>
      </c>
      <c r="BE7" s="36">
        <v>54.3</v>
      </c>
      <c r="BF7" s="36">
        <v>50.63</v>
      </c>
      <c r="BG7" s="36">
        <v>47.63</v>
      </c>
      <c r="BH7" s="36">
        <v>43.89</v>
      </c>
      <c r="BI7" s="36">
        <v>263.83999999999997</v>
      </c>
      <c r="BJ7" s="36">
        <v>257.41000000000003</v>
      </c>
      <c r="BK7" s="36">
        <v>253.86</v>
      </c>
      <c r="BL7" s="36">
        <v>252.09</v>
      </c>
      <c r="BM7" s="36">
        <v>250.76</v>
      </c>
      <c r="BN7" s="36">
        <v>276.38</v>
      </c>
      <c r="BO7" s="36">
        <v>95.21</v>
      </c>
      <c r="BP7" s="36">
        <v>93.92</v>
      </c>
      <c r="BQ7" s="36">
        <v>92.12</v>
      </c>
      <c r="BR7" s="36">
        <v>110.05</v>
      </c>
      <c r="BS7" s="36">
        <v>101.09</v>
      </c>
      <c r="BT7" s="36">
        <v>100.16</v>
      </c>
      <c r="BU7" s="36">
        <v>100.16</v>
      </c>
      <c r="BV7" s="36">
        <v>100.07</v>
      </c>
      <c r="BW7" s="36">
        <v>106.22</v>
      </c>
      <c r="BX7" s="36">
        <v>106.69</v>
      </c>
      <c r="BY7" s="36">
        <v>104.99</v>
      </c>
      <c r="BZ7" s="36">
        <v>150.52000000000001</v>
      </c>
      <c r="CA7" s="36">
        <v>152.72999999999999</v>
      </c>
      <c r="CB7" s="36">
        <v>155.24</v>
      </c>
      <c r="CC7" s="36">
        <v>129.57</v>
      </c>
      <c r="CD7" s="36">
        <v>141.47999999999999</v>
      </c>
      <c r="CE7" s="36">
        <v>166.38</v>
      </c>
      <c r="CF7" s="36">
        <v>166.17</v>
      </c>
      <c r="CG7" s="36">
        <v>164.93</v>
      </c>
      <c r="CH7" s="36">
        <v>155.22999999999999</v>
      </c>
      <c r="CI7" s="36">
        <v>154.91999999999999</v>
      </c>
      <c r="CJ7" s="36">
        <v>163.72</v>
      </c>
      <c r="CK7" s="36">
        <v>59.48</v>
      </c>
      <c r="CL7" s="36">
        <v>60.39</v>
      </c>
      <c r="CM7" s="36">
        <v>60.78</v>
      </c>
      <c r="CN7" s="36">
        <v>60.1</v>
      </c>
      <c r="CO7" s="36">
        <v>59.94</v>
      </c>
      <c r="CP7" s="36">
        <v>62.81</v>
      </c>
      <c r="CQ7" s="36">
        <v>62.5</v>
      </c>
      <c r="CR7" s="36">
        <v>62.45</v>
      </c>
      <c r="CS7" s="36">
        <v>62.12</v>
      </c>
      <c r="CT7" s="36">
        <v>62.26</v>
      </c>
      <c r="CU7" s="36">
        <v>59.76</v>
      </c>
      <c r="CV7" s="36">
        <v>93.78</v>
      </c>
      <c r="CW7" s="36">
        <v>92.88</v>
      </c>
      <c r="CX7" s="36">
        <v>92.5</v>
      </c>
      <c r="CY7" s="36">
        <v>92.63</v>
      </c>
      <c r="CZ7" s="36">
        <v>93.23</v>
      </c>
      <c r="DA7" s="36">
        <v>89.45</v>
      </c>
      <c r="DB7" s="36">
        <v>89.62</v>
      </c>
      <c r="DC7" s="36">
        <v>89.76</v>
      </c>
      <c r="DD7" s="36">
        <v>89.45</v>
      </c>
      <c r="DE7" s="36">
        <v>89.5</v>
      </c>
      <c r="DF7" s="36">
        <v>89.95</v>
      </c>
      <c r="DG7" s="36">
        <v>35.770000000000003</v>
      </c>
      <c r="DH7" s="36">
        <v>36.659999999999997</v>
      </c>
      <c r="DI7" s="36">
        <v>37.380000000000003</v>
      </c>
      <c r="DJ7" s="36">
        <v>40.85</v>
      </c>
      <c r="DK7" s="36">
        <v>40.78</v>
      </c>
      <c r="DL7" s="36">
        <v>39.159999999999997</v>
      </c>
      <c r="DM7" s="36">
        <v>40.21</v>
      </c>
      <c r="DN7" s="36">
        <v>41.12</v>
      </c>
      <c r="DO7" s="36">
        <v>44.91</v>
      </c>
      <c r="DP7" s="36">
        <v>45.89</v>
      </c>
      <c r="DQ7" s="36">
        <v>47.18</v>
      </c>
      <c r="DR7" s="36">
        <v>4.16</v>
      </c>
      <c r="DS7" s="36">
        <v>8.11</v>
      </c>
      <c r="DT7" s="36">
        <v>8.0299999999999994</v>
      </c>
      <c r="DU7" s="36">
        <v>6.93</v>
      </c>
      <c r="DV7" s="36">
        <v>7.64</v>
      </c>
      <c r="DW7" s="36">
        <v>9.14</v>
      </c>
      <c r="DX7" s="36">
        <v>10.19</v>
      </c>
      <c r="DY7" s="36">
        <v>10.9</v>
      </c>
      <c r="DZ7" s="36">
        <v>12.03</v>
      </c>
      <c r="EA7" s="36">
        <v>13.14</v>
      </c>
      <c r="EB7" s="36">
        <v>13.18</v>
      </c>
      <c r="EC7" s="36">
        <v>0.98</v>
      </c>
      <c r="ED7" s="36">
        <v>1.4</v>
      </c>
      <c r="EE7" s="36">
        <v>1.06</v>
      </c>
      <c r="EF7" s="36">
        <v>0.24</v>
      </c>
      <c r="EG7" s="36">
        <v>1.41</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2017-02-23T09:41:10Z</cp:lastPrinted>
  <dcterms:created xsi:type="dcterms:W3CDTF">2017-02-01T08:43:06Z</dcterms:created>
  <dcterms:modified xsi:type="dcterms:W3CDTF">2017-02-23T09:41:14Z</dcterms:modified>
</cp:coreProperties>
</file>