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785" yWindow="-15" windowWidth="10830" windowHeight="981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<sst xmlns="http://schemas.openxmlformats.org/spreadsheetml/2006/main" count="217" uniqueCount="107">
  <si>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</si>
  <si>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</si>
  <si>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</si>
  <si>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</si>
  <si>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</si>
  <si>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</si>
  <si>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</si>
  <si>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</si>
  <si>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</si>
  <si>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</si>
  <si>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</si>
  <si>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</si>
  <si>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</si>
  <si>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</si>
  <si>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</si>
  <si>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</si>
  <si>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</si>
  <si>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</si>
  <si>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</si>
  <si>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</si>
  <si>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</si>
  <si>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</si>
  <si>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</si>
  <si>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</si>
  <si>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</si>
  <si>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</si>
  <si>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</si>
  <si>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</si>
  <si>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</si>
  <si>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</si>
  <si>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</si>
  <si>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</si>
  <si>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</si>
  <si>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</si>
  <si>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</si>
  <si>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</si>
  <si>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</si>
  <si>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</si>
  <si>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</si>
  <si>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</si>
  <si>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</si>
  <si>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</si>
  <si>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</si>
  <si>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</si>
  <si>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</si>
  <si>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</si>
  <si>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</si>
  <si>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</si>
  <si>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</si>
  <si>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</si>
  <si>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</si>
  <si>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</si>
  <si>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</si>
  <si>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</si>
  <si>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</si>
  <si>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</si>
  <si>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</si>
  <si>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</si>
  <si>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</si>
  <si>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</si>
  <si>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</si>
  <si>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</si>
  <si>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</si>
  <si>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</si>
  <si>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</si>
  <si>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</si>
  <si>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</si>
  <si>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</si>
  <si>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</si>
  <si>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</si>
  <si>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</si>
  <si>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</si>
  <si>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</si>
  <si>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</si>
  <si>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</si>
  <si>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</si>
  <si>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</si>
  <si>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</si>
  <si>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</si>
  <si>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</si>
  <si>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</si>
  <si>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</si>
  <si>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</si>
  <si>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</si>
  <si>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</si>
  <si>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</si>
  <si>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</si>
  <si>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</si>
  <si>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</si>
  <si>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</si>
  <si>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</si>
  <si>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</si>
  <si>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</si>
  <si>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大府市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</si>
  <si>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</si>
  <si>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</si>
  <si>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</si>
  <si>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</si>
  <si>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</si>
  <si>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</si>
  <si>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</si>
  <si>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</si>
  <si>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</si>
  <si>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</si>
  <si>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H23年及びH26年に2段階で水道料金を改定したため、収支状況が改善し、経常収支比率を始めすべての数値で平均よりも良い数値となっており、健全で効率的な経営を行っています。
一方、老朽化についても、平均値よりも良い数値となっていますが、年々進んでいる状況です。
今後とも、財政計画を随時見直し、健全な経営を維持しつつ、施設・管路の更新を計画的に進めていきます。</t>
    <rPh sb="171" eb="172">
      <t>スス</t>
    </rPh>
    <phoneticPr fontId="4"/>
  </si>
  <si>
    <t>①経常収支比率は、H24から100％以上となり、H26には2回目の料金改定を実施したため、平均値よりも高い数値となりました。また、⑤料金回収率も100％以上となったため、今後も健全経営を維持できる見込みです。
②累積欠損金比率は、会計制度の見直しのため、H26に0となりました。
③流動比率は、100％以上で平均値よりも高い数値となっていますが、今後、水道施設の更新が続くため、現金・預金が減少する見込みです。
④企業債残高対給水収益比率は、近年、企業債の借り入れを行っていないため、企業債残高は減少しています。
⑥給水原価、⑦施設利用率及び⑧有収率は、共に平均値より良い数値となっており、施設を有効に利用して、効率的な事業経営を行っています。</t>
    <rPh sb="115" eb="117">
      <t>カイケイ</t>
    </rPh>
    <rPh sb="117" eb="119">
      <t>セイド</t>
    </rPh>
    <rPh sb="120" eb="122">
      <t>ミナオ</t>
    </rPh>
    <rPh sb="242" eb="244">
      <t>キギョウ</t>
    </rPh>
    <rPh sb="244" eb="245">
      <t>サイ</t>
    </rPh>
    <phoneticPr fontId="4"/>
  </si>
  <si>
    <t>①有形固定資産減価償却率は、年々数値が高くなっており、施設の老朽化が進んでいます。今後は施設の統廃合も視野に入れながら、計画的に更新を進めていきます。
②管路経年化率は、平均値よりは低い数値ですが、過去よりも数値が高くなっており、管路の老朽化が進んでいます。特に幹線管路の耐震化に重点を置きながら、老朽管の更新を進めていきます。
③管路更新率は、平均値よりも高いため、他団体よりも、早いペースで管路の更新を行っています。</t>
    <rPh sb="99" eb="101">
      <t>カコ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</si>
</sst>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1.69</c:v>
                </c:pt>
                <c:pt idx="1">
                  <c:v>1.25</c:v>
                </c:pt>
                <c:pt idx="2">
                  <c:v>1.48</c:v>
                </c:pt>
                <c:pt idx="3">
                  <c:v>1.39</c:v>
                </c:pt>
                <c:pt idx="4">
                  <c:v>2.34</c:v>
                </c:pt>
              </c:numCache>
            </c:numRef>
          </c:val>
        </c:ser>
        <c:dLbls>
          <c:showLegendKey val="0"/>
          <c:showVal val="0"/>
          <c:showCatName val="0"/>
          <c:showSerName val="0"/>
          <c:showPercent val="0"/>
          <c:showBubbleSize val="0"/>
        </c:dLbls>
        <c:gapWidth val="150"/>
        <c:axId val="102807808"/>
        <c:axId val="1028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2807808"/>
        <c:axId val="102822272"/>
      </c:lineChart>
      <c:dateAx>
        <c:axId val="102807808"/>
        <c:scaling>
          <c:orientation val="minMax"/>
        </c:scaling>
        <c:delete val="1"/>
        <c:axPos val="b"/>
        <c:numFmt formatCode="ge" sourceLinked="1"/>
        <c:majorTickMark val="none"/>
        <c:minorTickMark val="none"/>
        <c:tickLblPos val="none"/>
        <c:crossAx val="102822272"/>
        <c:crosses val="autoZero"/>
        <c:auto val="1"/>
        <c:lblOffset val="100"/>
        <c:baseTimeUnit val="years"/>
      </c:dateAx>
      <c:valAx>
        <c:axId val="1028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63.4</c:v>
                </c:pt>
                <c:pt idx="1">
                  <c:v>63.32</c:v>
                </c:pt>
                <c:pt idx="2">
                  <c:v>63.89</c:v>
                </c:pt>
                <c:pt idx="3">
                  <c:v>78.150000000000006</c:v>
                </c:pt>
                <c:pt idx="4">
                  <c:v>78.27</c:v>
                </c:pt>
              </c:numCache>
            </c:numRef>
          </c:val>
        </c:ser>
        <c:dLbls>
          <c:showLegendKey val="0"/>
          <c:showVal val="0"/>
          <c:showCatName val="0"/>
          <c:showSerName val="0"/>
          <c:showPercent val="0"/>
          <c:showBubbleSize val="0"/>
        </c:dLbls>
        <c:gapWidth val="150"/>
        <c:axId val="104389248"/>
        <c:axId val="1044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4389248"/>
        <c:axId val="104420096"/>
      </c:lineChart>
      <c:dateAx>
        <c:axId val="104389248"/>
        <c:scaling>
          <c:orientation val="minMax"/>
        </c:scaling>
        <c:delete val="1"/>
        <c:axPos val="b"/>
        <c:numFmt formatCode="ge" sourceLinked="1"/>
        <c:majorTickMark val="none"/>
        <c:minorTickMark val="none"/>
        <c:tickLblPos val="none"/>
        <c:crossAx val="104420096"/>
        <c:crosses val="autoZero"/>
        <c:auto val="1"/>
        <c:lblOffset val="100"/>
        <c:baseTimeUnit val="years"/>
      </c:dateAx>
      <c:valAx>
        <c:axId val="104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96.38</c:v>
                </c:pt>
                <c:pt idx="1">
                  <c:v>96.89</c:v>
                </c:pt>
                <c:pt idx="2">
                  <c:v>97.03</c:v>
                </c:pt>
                <c:pt idx="3">
                  <c:v>96.41</c:v>
                </c:pt>
                <c:pt idx="4">
                  <c:v>96.43</c:v>
                </c:pt>
              </c:numCache>
            </c:numRef>
          </c:val>
        </c:ser>
        <c:dLbls>
          <c:showLegendKey val="0"/>
          <c:showVal val="0"/>
          <c:showCatName val="0"/>
          <c:showSerName val="0"/>
          <c:showPercent val="0"/>
          <c:showBubbleSize val="0"/>
        </c:dLbls>
        <c:gapWidth val="150"/>
        <c:axId val="104450304"/>
        <c:axId val="104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4450304"/>
        <c:axId val="104452480"/>
      </c:lineChart>
      <c:dateAx>
        <c:axId val="104450304"/>
        <c:scaling>
          <c:orientation val="minMax"/>
        </c:scaling>
        <c:delete val="1"/>
        <c:axPos val="b"/>
        <c:numFmt formatCode="ge" sourceLinked="1"/>
        <c:majorTickMark val="none"/>
        <c:minorTickMark val="none"/>
        <c:tickLblPos val="none"/>
        <c:crossAx val="104452480"/>
        <c:crosses val="autoZero"/>
        <c:auto val="1"/>
        <c:lblOffset val="100"/>
        <c:baseTimeUnit val="years"/>
      </c:dateAx>
      <c:valAx>
        <c:axId val="104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97.27</c:v>
                </c:pt>
                <c:pt idx="1">
                  <c:v>101.57</c:v>
                </c:pt>
                <c:pt idx="2">
                  <c:v>103.14</c:v>
                </c:pt>
                <c:pt idx="3">
                  <c:v>125.29</c:v>
                </c:pt>
                <c:pt idx="4">
                  <c:v>129.19999999999999</c:v>
                </c:pt>
              </c:numCache>
            </c:numRef>
          </c:val>
        </c:ser>
        <c:dLbls>
          <c:showLegendKey val="0"/>
          <c:showVal val="0"/>
          <c:showCatName val="0"/>
          <c:showSerName val="0"/>
          <c:showPercent val="0"/>
          <c:showBubbleSize val="0"/>
        </c:dLbls>
        <c:gapWidth val="150"/>
        <c:axId val="102844288"/>
        <c:axId val="1028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2844288"/>
        <c:axId val="102858752"/>
      </c:lineChart>
      <c:dateAx>
        <c:axId val="102844288"/>
        <c:scaling>
          <c:orientation val="minMax"/>
        </c:scaling>
        <c:delete val="1"/>
        <c:axPos val="b"/>
        <c:numFmt formatCode="ge" sourceLinked="1"/>
        <c:majorTickMark val="none"/>
        <c:minorTickMark val="none"/>
        <c:tickLblPos val="none"/>
        <c:crossAx val="102858752"/>
        <c:crosses val="autoZero"/>
        <c:auto val="1"/>
        <c:lblOffset val="100"/>
        <c:baseTimeUnit val="years"/>
      </c:dateAx>
      <c:valAx>
        <c:axId val="10285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37.53</c:v>
                </c:pt>
                <c:pt idx="1">
                  <c:v>38.619999999999997</c:v>
                </c:pt>
                <c:pt idx="2">
                  <c:v>39.82</c:v>
                </c:pt>
                <c:pt idx="3">
                  <c:v>41.24</c:v>
                </c:pt>
                <c:pt idx="4">
                  <c:v>41.36</c:v>
                </c:pt>
              </c:numCache>
            </c:numRef>
          </c:val>
        </c:ser>
        <c:dLbls>
          <c:showLegendKey val="0"/>
          <c:showVal val="0"/>
          <c:showCatName val="0"/>
          <c:showSerName val="0"/>
          <c:showPercent val="0"/>
          <c:showBubbleSize val="0"/>
        </c:dLbls>
        <c:gapWidth val="150"/>
        <c:axId val="102884864"/>
        <c:axId val="1028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2884864"/>
        <c:axId val="102886784"/>
      </c:lineChart>
      <c:dateAx>
        <c:axId val="102884864"/>
        <c:scaling>
          <c:orientation val="minMax"/>
        </c:scaling>
        <c:delete val="1"/>
        <c:axPos val="b"/>
        <c:numFmt formatCode="ge" sourceLinked="1"/>
        <c:majorTickMark val="none"/>
        <c:minorTickMark val="none"/>
        <c:tickLblPos val="none"/>
        <c:crossAx val="102886784"/>
        <c:crosses val="autoZero"/>
        <c:auto val="1"/>
        <c:lblOffset val="100"/>
        <c:baseTimeUnit val="years"/>
      </c:dateAx>
      <c:valAx>
        <c:axId val="1028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4.05</c:v>
                </c:pt>
                <c:pt idx="1">
                  <c:v>4</c:v>
                </c:pt>
                <c:pt idx="2">
                  <c:v>4.3099999999999996</c:v>
                </c:pt>
                <c:pt idx="3">
                  <c:v>6.47</c:v>
                </c:pt>
                <c:pt idx="4">
                  <c:v>5.76</c:v>
                </c:pt>
              </c:numCache>
            </c:numRef>
          </c:val>
        </c:ser>
        <c:dLbls>
          <c:showLegendKey val="0"/>
          <c:showVal val="0"/>
          <c:showCatName val="0"/>
          <c:showSerName val="0"/>
          <c:showPercent val="0"/>
          <c:showBubbleSize val="0"/>
        </c:dLbls>
        <c:gapWidth val="150"/>
        <c:axId val="104170624"/>
        <c:axId val="1041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4170624"/>
        <c:axId val="104172544"/>
      </c:lineChart>
      <c:dateAx>
        <c:axId val="104170624"/>
        <c:scaling>
          <c:orientation val="minMax"/>
        </c:scaling>
        <c:delete val="1"/>
        <c:axPos val="b"/>
        <c:numFmt formatCode="ge" sourceLinked="1"/>
        <c:majorTickMark val="none"/>
        <c:minorTickMark val="none"/>
        <c:tickLblPos val="none"/>
        <c:crossAx val="104172544"/>
        <c:crosses val="autoZero"/>
        <c:auto val="1"/>
        <c:lblOffset val="100"/>
        <c:baseTimeUnit val="years"/>
      </c:dateAx>
      <c:valAx>
        <c:axId val="104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59.5</c:v>
                </c:pt>
                <c:pt idx="1">
                  <c:v>54.69</c:v>
                </c:pt>
                <c:pt idx="2">
                  <c:v>50.57</c:v>
                </c:pt>
                <c:pt idx="3" formatCode="#,##0.00;&quot;△&quot;#,##0.00">
                  <c:v>0</c:v>
                </c:pt>
                <c:pt idx="4" formatCode="#,##0.00;&quot;△&quot;#,##0.00">
                  <c:v>0</c:v>
                </c:pt>
              </c:numCache>
            </c:numRef>
          </c:val>
        </c:ser>
        <c:dLbls>
          <c:showLegendKey val="0"/>
          <c:showVal val="0"/>
          <c:showCatName val="0"/>
          <c:showSerName val="0"/>
          <c:showPercent val="0"/>
          <c:showBubbleSize val="0"/>
        </c:dLbls>
        <c:gapWidth val="150"/>
        <c:axId val="104479360"/>
        <c:axId val="1044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4479360"/>
        <c:axId val="104489728"/>
      </c:lineChart>
      <c:dateAx>
        <c:axId val="104479360"/>
        <c:scaling>
          <c:orientation val="minMax"/>
        </c:scaling>
        <c:delete val="1"/>
        <c:axPos val="b"/>
        <c:numFmt formatCode="ge" sourceLinked="1"/>
        <c:majorTickMark val="none"/>
        <c:minorTickMark val="none"/>
        <c:tickLblPos val="none"/>
        <c:crossAx val="104489728"/>
        <c:crosses val="autoZero"/>
        <c:auto val="1"/>
        <c:lblOffset val="100"/>
        <c:baseTimeUnit val="years"/>
      </c:dateAx>
      <c:valAx>
        <c:axId val="10448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752.99</c:v>
                </c:pt>
                <c:pt idx="1">
                  <c:v>704.58</c:v>
                </c:pt>
                <c:pt idx="2">
                  <c:v>939.85</c:v>
                </c:pt>
                <c:pt idx="3">
                  <c:v>573.74</c:v>
                </c:pt>
                <c:pt idx="4">
                  <c:v>763.68</c:v>
                </c:pt>
              </c:numCache>
            </c:numRef>
          </c:val>
        </c:ser>
        <c:dLbls>
          <c:showLegendKey val="0"/>
          <c:showVal val="0"/>
          <c:showCatName val="0"/>
          <c:showSerName val="0"/>
          <c:showPercent val="0"/>
          <c:showBubbleSize val="0"/>
        </c:dLbls>
        <c:gapWidth val="150"/>
        <c:axId val="104514304"/>
        <c:axId val="1045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4514304"/>
        <c:axId val="104516224"/>
      </c:lineChart>
      <c:dateAx>
        <c:axId val="104514304"/>
        <c:scaling>
          <c:orientation val="minMax"/>
        </c:scaling>
        <c:delete val="1"/>
        <c:axPos val="b"/>
        <c:numFmt formatCode="ge" sourceLinked="1"/>
        <c:majorTickMark val="none"/>
        <c:minorTickMark val="none"/>
        <c:tickLblPos val="none"/>
        <c:crossAx val="104516224"/>
        <c:crosses val="autoZero"/>
        <c:auto val="1"/>
        <c:lblOffset val="100"/>
        <c:baseTimeUnit val="years"/>
      </c:dateAx>
      <c:valAx>
        <c:axId val="10451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117.44</c:v>
                </c:pt>
                <c:pt idx="1">
                  <c:v>103.81</c:v>
                </c:pt>
                <c:pt idx="2">
                  <c:v>95.32</c:v>
                </c:pt>
                <c:pt idx="3">
                  <c:v>81.680000000000007</c:v>
                </c:pt>
                <c:pt idx="4">
                  <c:v>73.69</c:v>
                </c:pt>
              </c:numCache>
            </c:numRef>
          </c:val>
        </c:ser>
        <c:dLbls>
          <c:showLegendKey val="0"/>
          <c:showVal val="0"/>
          <c:showCatName val="0"/>
          <c:showSerName val="0"/>
          <c:showPercent val="0"/>
          <c:showBubbleSize val="0"/>
        </c:dLbls>
        <c:gapWidth val="150"/>
        <c:axId val="104219008"/>
        <c:axId val="1042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4219008"/>
        <c:axId val="104220928"/>
      </c:lineChart>
      <c:dateAx>
        <c:axId val="104219008"/>
        <c:scaling>
          <c:orientation val="minMax"/>
        </c:scaling>
        <c:delete val="1"/>
        <c:axPos val="b"/>
        <c:numFmt formatCode="ge" sourceLinked="1"/>
        <c:majorTickMark val="none"/>
        <c:minorTickMark val="none"/>
        <c:tickLblPos val="none"/>
        <c:crossAx val="104220928"/>
        <c:crosses val="autoZero"/>
        <c:auto val="1"/>
        <c:lblOffset val="100"/>
        <c:baseTimeUnit val="years"/>
      </c:dateAx>
      <c:valAx>
        <c:axId val="10422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90.42</c:v>
                </c:pt>
                <c:pt idx="1">
                  <c:v>94.58</c:v>
                </c:pt>
                <c:pt idx="2">
                  <c:v>95.21</c:v>
                </c:pt>
                <c:pt idx="3">
                  <c:v>122.17</c:v>
                </c:pt>
                <c:pt idx="4">
                  <c:v>125.69</c:v>
                </c:pt>
              </c:numCache>
            </c:numRef>
          </c:val>
        </c:ser>
        <c:dLbls>
          <c:showLegendKey val="0"/>
          <c:showVal val="0"/>
          <c:showCatName val="0"/>
          <c:showSerName val="0"/>
          <c:showPercent val="0"/>
          <c:showBubbleSize val="0"/>
        </c:dLbls>
        <c:gapWidth val="150"/>
        <c:axId val="104337408"/>
        <c:axId val="104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4337408"/>
        <c:axId val="104339328"/>
      </c:lineChart>
      <c:dateAx>
        <c:axId val="104337408"/>
        <c:scaling>
          <c:orientation val="minMax"/>
        </c:scaling>
        <c:delete val="1"/>
        <c:axPos val="b"/>
        <c:numFmt formatCode="ge" sourceLinked="1"/>
        <c:majorTickMark val="none"/>
        <c:minorTickMark val="none"/>
        <c:tickLblPos val="none"/>
        <c:crossAx val="104339328"/>
        <c:crosses val="autoZero"/>
        <c:auto val="1"/>
        <c:lblOffset val="100"/>
        <c:baseTimeUnit val="years"/>
      </c:dateAx>
      <c:valAx>
        <c:axId val="1043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165.78</c:v>
                </c:pt>
                <c:pt idx="1">
                  <c:v>167.63</c:v>
                </c:pt>
                <c:pt idx="2">
                  <c:v>166.91</c:v>
                </c:pt>
                <c:pt idx="3">
                  <c:v>141.38999999999999</c:v>
                </c:pt>
                <c:pt idx="4">
                  <c:v>138.68</c:v>
                </c:pt>
              </c:numCache>
            </c:numRef>
          </c:val>
        </c:ser>
        <c:dLbls>
          <c:showLegendKey val="0"/>
          <c:showVal val="0"/>
          <c:showCatName val="0"/>
          <c:showSerName val="0"/>
          <c:showPercent val="0"/>
          <c:showBubbleSize val="0"/>
        </c:dLbls>
        <c:gapWidth val="150"/>
        <c:axId val="104369152"/>
        <c:axId val="104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4369152"/>
        <c:axId val="104371328"/>
      </c:lineChart>
      <c:dateAx>
        <c:axId val="104369152"/>
        <c:scaling>
          <c:orientation val="minMax"/>
        </c:scaling>
        <c:delete val="1"/>
        <c:axPos val="b"/>
        <c:numFmt formatCode="ge" sourceLinked="1"/>
        <c:majorTickMark val="none"/>
        <c:minorTickMark val="none"/>
        <c:tickLblPos val="none"/>
        <c:crossAx val="104371328"/>
        <c:crosses val="autoZero"/>
        <c:auto val="1"/>
        <c:lblOffset val="100"/>
        <c:baseTimeUnit val="years"/>
      </c:dateAx>
      <c:valAx>
        <c:axId val="104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大府市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89788</v>
      </c>
      <c r="AJ8" s="56"/>
      <c r="AK8" s="56"/>
      <c r="AL8" s="56"/>
      <c r="AM8" s="56"/>
      <c r="AN8" s="56"/>
      <c r="AO8" s="56"/>
      <c r="AP8" s="57"/>
      <c r="AQ8" s="47">
        <f>データ!R6</f>
        <v>33.659999999999997</v>
      </c>
      <c r="AR8" s="47"/>
      <c r="AS8" s="47"/>
      <c r="AT8" s="47"/>
      <c r="AU8" s="47"/>
      <c r="AV8" s="47"/>
      <c r="AW8" s="47"/>
      <c r="AX8" s="47"/>
      <c r="AY8" s="47">
        <f>データ!S6</f>
        <v>2667.5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92.53</v>
      </c>
      <c r="K10" s="47"/>
      <c r="L10" s="47"/>
      <c r="M10" s="47"/>
      <c r="N10" s="47"/>
      <c r="O10" s="47"/>
      <c r="P10" s="47"/>
      <c r="Q10" s="47"/>
      <c r="R10" s="47">
        <f>データ!O6</f>
        <v>99.97</v>
      </c>
      <c r="S10" s="47"/>
      <c r="T10" s="47"/>
      <c r="U10" s="47"/>
      <c r="V10" s="47"/>
      <c r="W10" s="47"/>
      <c r="X10" s="47"/>
      <c r="Y10" s="47"/>
      <c r="Z10" s="78">
        <f>データ!P6</f>
        <v>2800</v>
      </c>
      <c r="AA10" s="78"/>
      <c r="AB10" s="78"/>
      <c r="AC10" s="78"/>
      <c r="AD10" s="78"/>
      <c r="AE10" s="78"/>
      <c r="AF10" s="78"/>
      <c r="AG10" s="78"/>
      <c r="AH10" s="2"/>
      <c r="AI10" s="78">
        <f>データ!T6</f>
        <v>90129</v>
      </c>
      <c r="AJ10" s="78"/>
      <c r="AK10" s="78"/>
      <c r="AL10" s="78"/>
      <c r="AM10" s="78"/>
      <c r="AN10" s="78"/>
      <c r="AO10" s="78"/>
      <c r="AP10" s="78"/>
      <c r="AQ10" s="47">
        <f>データ!U6</f>
        <v>33.659999999999997</v>
      </c>
      <c r="AR10" s="47"/>
      <c r="AS10" s="47"/>
      <c r="AT10" s="47"/>
      <c r="AU10" s="47"/>
      <c r="AV10" s="47"/>
      <c r="AW10" s="47"/>
      <c r="AX10" s="47"/>
      <c r="AY10" s="47">
        <f>データ!V6</f>
        <v>2677.63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232238</v>
      </c>
      <c r="D6" s="31">
        <f t="shared" si="3"/>
        <v>46</v>
      </c>
      <c r="E6" s="31">
        <f t="shared" si="3"/>
        <v>1</v>
      </c>
      <c r="F6" s="31">
        <f t="shared" si="3"/>
        <v>0</v>
      </c>
      <c r="G6" s="31">
        <f t="shared" si="3"/>
        <v>1</v>
      </c>
      <c r="H6" s="31" t="str">
        <f t="shared" si="3"/>
        <v>愛知県　大府市</v>
      </c>
      <c r="I6" s="31" t="str">
        <f t="shared" si="3"/>
        <v>法適用</v>
      </c>
      <c r="J6" s="31" t="str">
        <f t="shared" si="3"/>
        <v>水道事業</v>
      </c>
      <c r="K6" s="31" t="str">
        <f t="shared" si="3"/>
        <v>末端給水事業</v>
      </c>
      <c r="L6" s="31" t="str">
        <f t="shared" si="3"/>
        <v>A4</v>
      </c>
      <c r="M6" s="32" t="str">
        <f t="shared" si="3"/>
        <v>-</v>
      </c>
      <c r="N6" s="32">
        <f t="shared" si="3"/>
        <v>92.53</v>
      </c>
      <c r="O6" s="32">
        <f t="shared" si="3"/>
        <v>99.97</v>
      </c>
      <c r="P6" s="32">
        <f t="shared" si="3"/>
        <v>2800</v>
      </c>
      <c r="Q6" s="32">
        <f t="shared" si="3"/>
        <v>89788</v>
      </c>
      <c r="R6" s="32">
        <f t="shared" si="3"/>
        <v>33.659999999999997</v>
      </c>
      <c r="S6" s="32">
        <f t="shared" si="3"/>
        <v>2667.5</v>
      </c>
      <c r="T6" s="32">
        <f t="shared" si="3"/>
        <v>90129</v>
      </c>
      <c r="U6" s="32">
        <f t="shared" si="3"/>
        <v>33.659999999999997</v>
      </c>
      <c r="V6" s="32">
        <f t="shared" si="3"/>
        <v>2677.63</v>
      </c>
      <c r="W6" s="33">
        <f>IF(W7="",NA(),W7)</f>
        <v>97.27</v>
      </c>
      <c r="X6" s="33">
        <f t="shared" ref="X6:AF6" si="4">IF(X7="",NA(),X7)</f>
        <v>101.57</v>
      </c>
      <c r="Y6" s="33">
        <f t="shared" si="4"/>
        <v>103.14</v>
      </c>
      <c r="Z6" s="33">
        <f t="shared" si="4"/>
        <v>125.29</v>
      </c>
      <c r="AA6" s="33">
        <f t="shared" si="4"/>
        <v>129.19999999999999</v>
      </c>
      <c r="AB6" s="33">
        <f t="shared" si="4"/>
        <v>107.68</v>
      </c>
      <c r="AC6" s="33">
        <f t="shared" si="4"/>
        <v>108.24</v>
      </c>
      <c r="AD6" s="33">
        <f t="shared" si="4"/>
        <v>107.8</v>
      </c>
      <c r="AE6" s="33">
        <f t="shared" si="4"/>
        <v>111.96</v>
      </c>
      <c r="AF6" s="33">
        <f t="shared" si="4"/>
        <v>112.69</v>
      </c>
      <c r="AG6" s="32" t="str">
        <f>IF(AG7="","",IF(AG7="-","【-】","【"&amp;SUBSTITUTE(TEXT(AG7,"#,##0.00"),"-","△")&amp;"】"))</f>
        <v>【113.56】</v>
      </c>
      <c r="AH6" s="33">
        <f>IF(AH7="",NA(),AH7)</f>
        <v>59.5</v>
      </c>
      <c r="AI6" s="33">
        <f t="shared" ref="AI6:AQ6" si="5">IF(AI7="",NA(),AI7)</f>
        <v>54.69</v>
      </c>
      <c r="AJ6" s="33">
        <f t="shared" si="5"/>
        <v>50.57</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752.99</v>
      </c>
      <c r="AT6" s="33">
        <f t="shared" ref="AT6:BB6" si="6">IF(AT7="",NA(),AT7)</f>
        <v>704.58</v>
      </c>
      <c r="AU6" s="33">
        <f t="shared" si="6"/>
        <v>939.85</v>
      </c>
      <c r="AV6" s="33">
        <f t="shared" si="6"/>
        <v>573.74</v>
      </c>
      <c r="AW6" s="33">
        <f t="shared" si="6"/>
        <v>763.68</v>
      </c>
      <c r="AX6" s="33">
        <f t="shared" si="6"/>
        <v>695.41</v>
      </c>
      <c r="AY6" s="33">
        <f t="shared" si="6"/>
        <v>701</v>
      </c>
      <c r="AZ6" s="33">
        <f t="shared" si="6"/>
        <v>739.59</v>
      </c>
      <c r="BA6" s="33">
        <f t="shared" si="6"/>
        <v>335.95</v>
      </c>
      <c r="BB6" s="33">
        <f t="shared" si="6"/>
        <v>346.59</v>
      </c>
      <c r="BC6" s="32" t="str">
        <f>IF(BC7="","",IF(BC7="-","【-】","【"&amp;SUBSTITUTE(TEXT(BC7,"#,##0.00"),"-","△")&amp;"】"))</f>
        <v>【262.74】</v>
      </c>
      <c r="BD6" s="33">
        <f>IF(BD7="",NA(),BD7)</f>
        <v>117.44</v>
      </c>
      <c r="BE6" s="33">
        <f t="shared" ref="BE6:BM6" si="7">IF(BE7="",NA(),BE7)</f>
        <v>103.81</v>
      </c>
      <c r="BF6" s="33">
        <f t="shared" si="7"/>
        <v>95.32</v>
      </c>
      <c r="BG6" s="33">
        <f t="shared" si="7"/>
        <v>81.680000000000007</v>
      </c>
      <c r="BH6" s="33">
        <f t="shared" si="7"/>
        <v>73.69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90.42</v>
      </c>
      <c r="BP6" s="33">
        <f t="shared" ref="BP6:BX6" si="8">IF(BP7="",NA(),BP7)</f>
        <v>94.58</v>
      </c>
      <c r="BQ6" s="33">
        <f t="shared" si="8"/>
        <v>95.21</v>
      </c>
      <c r="BR6" s="33">
        <f t="shared" si="8"/>
        <v>122.17</v>
      </c>
      <c r="BS6" s="33">
        <f t="shared" si="8"/>
        <v>125.69</v>
      </c>
      <c r="BT6" s="33">
        <f t="shared" si="8"/>
        <v>99.61</v>
      </c>
      <c r="BU6" s="33">
        <f t="shared" si="8"/>
        <v>100.27</v>
      </c>
      <c r="BV6" s="33">
        <f t="shared" si="8"/>
        <v>99.46</v>
      </c>
      <c r="BW6" s="33">
        <f t="shared" si="8"/>
        <v>105.21</v>
      </c>
      <c r="BX6" s="33">
        <f t="shared" si="8"/>
        <v>105.71</v>
      </c>
      <c r="BY6" s="32" t="str">
        <f>IF(BY7="","",IF(BY7="-","【-】","【"&amp;SUBSTITUTE(TEXT(BY7,"#,##0.00"),"-","△")&amp;"】"))</f>
        <v>【104.99】</v>
      </c>
      <c r="BZ6" s="33">
        <f>IF(BZ7="",NA(),BZ7)</f>
        <v>165.78</v>
      </c>
      <c r="CA6" s="33">
        <f t="shared" ref="CA6:CI6" si="9">IF(CA7="",NA(),CA7)</f>
        <v>167.63</v>
      </c>
      <c r="CB6" s="33">
        <f t="shared" si="9"/>
        <v>166.91</v>
      </c>
      <c r="CC6" s="33">
        <f t="shared" si="9"/>
        <v>141.38999999999999</v>
      </c>
      <c r="CD6" s="33">
        <f t="shared" si="9"/>
        <v>138.68</v>
      </c>
      <c r="CE6" s="33">
        <f t="shared" si="9"/>
        <v>169.59</v>
      </c>
      <c r="CF6" s="33">
        <f t="shared" si="9"/>
        <v>169.62</v>
      </c>
      <c r="CG6" s="33">
        <f t="shared" si="9"/>
        <v>171.78</v>
      </c>
      <c r="CH6" s="33">
        <f t="shared" si="9"/>
        <v>162.59</v>
      </c>
      <c r="CI6" s="33">
        <f t="shared" si="9"/>
        <v>162.15</v>
      </c>
      <c r="CJ6" s="32" t="str">
        <f>IF(CJ7="","",IF(CJ7="-","【-】","【"&amp;SUBSTITUTE(TEXT(CJ7,"#,##0.00"),"-","△")&amp;"】"))</f>
        <v>【163.72】</v>
      </c>
      <c r="CK6" s="33">
        <f>IF(CK7="",NA(),CK7)</f>
        <v>63.4</v>
      </c>
      <c r="CL6" s="33">
        <f t="shared" ref="CL6:CT6" si="10">IF(CL7="",NA(),CL7)</f>
        <v>63.32</v>
      </c>
      <c r="CM6" s="33">
        <f t="shared" si="10"/>
        <v>63.89</v>
      </c>
      <c r="CN6" s="33">
        <f t="shared" si="10"/>
        <v>78.150000000000006</v>
      </c>
      <c r="CO6" s="33">
        <f t="shared" si="10"/>
        <v>78.27</v>
      </c>
      <c r="CP6" s="33">
        <f t="shared" si="10"/>
        <v>60.04</v>
      </c>
      <c r="CQ6" s="33">
        <f t="shared" si="10"/>
        <v>59.88</v>
      </c>
      <c r="CR6" s="33">
        <f t="shared" si="10"/>
        <v>59.68</v>
      </c>
      <c r="CS6" s="33">
        <f t="shared" si="10"/>
        <v>59.17</v>
      </c>
      <c r="CT6" s="33">
        <f t="shared" si="10"/>
        <v>59.34</v>
      </c>
      <c r="CU6" s="32" t="str">
        <f>IF(CU7="","",IF(CU7="-","【-】","【"&amp;SUBSTITUTE(TEXT(CU7,"#,##0.00"),"-","△")&amp;"】"))</f>
        <v>【59.76】</v>
      </c>
      <c r="CV6" s="33">
        <f>IF(CV7="",NA(),CV7)</f>
        <v>96.38</v>
      </c>
      <c r="CW6" s="33">
        <f t="shared" ref="CW6:DE6" si="11">IF(CW7="",NA(),CW7)</f>
        <v>96.89</v>
      </c>
      <c r="CX6" s="33">
        <f t="shared" si="11"/>
        <v>97.03</v>
      </c>
      <c r="CY6" s="33">
        <f t="shared" si="11"/>
        <v>96.41</v>
      </c>
      <c r="CZ6" s="33">
        <f t="shared" si="11"/>
        <v>96.43</v>
      </c>
      <c r="DA6" s="33">
        <f t="shared" si="11"/>
        <v>87.33</v>
      </c>
      <c r="DB6" s="33">
        <f t="shared" si="11"/>
        <v>87.65</v>
      </c>
      <c r="DC6" s="33">
        <f t="shared" si="11"/>
        <v>87.63</v>
      </c>
      <c r="DD6" s="33">
        <f t="shared" si="11"/>
        <v>87.6</v>
      </c>
      <c r="DE6" s="33">
        <f t="shared" si="11"/>
        <v>87.74</v>
      </c>
      <c r="DF6" s="32" t="str">
        <f>IF(DF7="","",IF(DF7="-","【-】","【"&amp;SUBSTITUTE(TEXT(DF7,"#,##0.00"),"-","△")&amp;"】"))</f>
        <v>【89.95】</v>
      </c>
      <c r="DG6" s="33">
        <f>IF(DG7="",NA(),DG7)</f>
        <v>37.53</v>
      </c>
      <c r="DH6" s="33">
        <f t="shared" ref="DH6:DP6" si="12">IF(DH7="",NA(),DH7)</f>
        <v>38.619999999999997</v>
      </c>
      <c r="DI6" s="33">
        <f t="shared" si="12"/>
        <v>39.82</v>
      </c>
      <c r="DJ6" s="33">
        <f t="shared" si="12"/>
        <v>41.24</v>
      </c>
      <c r="DK6" s="33">
        <f t="shared" si="12"/>
        <v>41.36</v>
      </c>
      <c r="DL6" s="33">
        <f t="shared" si="12"/>
        <v>37.71</v>
      </c>
      <c r="DM6" s="33">
        <f t="shared" si="12"/>
        <v>38.69</v>
      </c>
      <c r="DN6" s="33">
        <f t="shared" si="12"/>
        <v>39.65</v>
      </c>
      <c r="DO6" s="33">
        <f t="shared" si="12"/>
        <v>45.25</v>
      </c>
      <c r="DP6" s="33">
        <f t="shared" si="12"/>
        <v>46.27</v>
      </c>
      <c r="DQ6" s="32" t="str">
        <f>IF(DQ7="","",IF(DQ7="-","【-】","【"&amp;SUBSTITUTE(TEXT(DQ7,"#,##0.00"),"-","△")&amp;"】"))</f>
        <v>【47.18】</v>
      </c>
      <c r="DR6" s="33">
        <f>IF(DR7="",NA(),DR7)</f>
        <v>4.05</v>
      </c>
      <c r="DS6" s="33">
        <f t="shared" ref="DS6:EA6" si="13">IF(DS7="",NA(),DS7)</f>
        <v>4</v>
      </c>
      <c r="DT6" s="33">
        <f t="shared" si="13"/>
        <v>4.3099999999999996</v>
      </c>
      <c r="DU6" s="33">
        <f t="shared" si="13"/>
        <v>6.47</v>
      </c>
      <c r="DV6" s="33">
        <f t="shared" si="13"/>
        <v>5.76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1.69</v>
      </c>
      <c r="ED6" s="33">
        <f t="shared" ref="ED6:EL6" si="14">IF(ED7="",NA(),ED7)</f>
        <v>1.25</v>
      </c>
      <c r="EE6" s="33">
        <f t="shared" si="14"/>
        <v>1.48</v>
      </c>
      <c r="EF6" s="33">
        <f t="shared" si="14"/>
        <v>1.39</v>
      </c>
      <c r="EG6" s="33">
        <f t="shared" si="14"/>
        <v>2.34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232238</v>
      </c>
      <c r="D7" s="35">
        <v>46</v>
      </c>
      <c r="E7" s="35">
        <v>1</v>
      </c>
      <c r="F7" s="35">
        <v>0</v>
      </c>
      <c r="G7" s="35">
        <v>1</v>
      </c>
      <c r="H7" s="35" t="s">
        <v>93</v>
      </c>
      <c r="I7" s="35" t="s">
        <v>94</v>
      </c>
      <c r="J7" s="35" t="s">
        <v>95</v>
      </c>
      <c r="K7" s="35" t="s">
        <v>96</v>
      </c>
      <c r="L7" s="35" t="s">
        <v>97</v>
      </c>
      <c r="M7" s="36" t="s">
        <v>98</v>
      </c>
      <c r="N7" s="36">
        <v>92.53</v>
      </c>
      <c r="O7" s="36">
        <v>99.97</v>
      </c>
      <c r="P7" s="36">
        <v>2800</v>
      </c>
      <c r="Q7" s="36">
        <v>89788</v>
      </c>
      <c r="R7" s="36">
        <v>33.659999999999997</v>
      </c>
      <c r="S7" s="36">
        <v>2667.5</v>
      </c>
      <c r="T7" s="36">
        <v>90129</v>
      </c>
      <c r="U7" s="36">
        <v>33.659999999999997</v>
      </c>
      <c r="V7" s="36">
        <v>2677.63</v>
      </c>
      <c r="W7" s="36">
        <v>97.27</v>
      </c>
      <c r="X7" s="36">
        <v>101.57</v>
      </c>
      <c r="Y7" s="36">
        <v>103.14</v>
      </c>
      <c r="Z7" s="36">
        <v>125.29</v>
      </c>
      <c r="AA7" s="36">
        <v>129.19999999999999</v>
      </c>
      <c r="AB7" s="36">
        <v>107.68</v>
      </c>
      <c r="AC7" s="36">
        <v>108.24</v>
      </c>
      <c r="AD7" s="36">
        <v>107.8</v>
      </c>
      <c r="AE7" s="36">
        <v>111.96</v>
      </c>
      <c r="AF7" s="36">
        <v>112.69</v>
      </c>
      <c r="AG7" s="36">
        <v>113.56</v>
      </c>
      <c r="AH7" s="36">
        <v>59.5</v>
      </c>
      <c r="AI7" s="36">
        <v>54.69</v>
      </c>
      <c r="AJ7" s="36">
        <v>50.57</v>
      </c>
      <c r="AK7" s="36">
        <v>0</v>
      </c>
      <c r="AL7" s="36">
        <v>0</v>
      </c>
      <c r="AM7" s="36">
        <v>4.67</v>
      </c>
      <c r="AN7" s="36">
        <v>4.46</v>
      </c>
      <c r="AO7" s="36">
        <v>4.3899999999999997</v>
      </c>
      <c r="AP7" s="36">
        <v>0.41</v>
      </c>
      <c r="AQ7" s="36">
        <v>0.54</v>
      </c>
      <c r="AR7" s="36">
        <v>0.87</v>
      </c>
      <c r="AS7" s="36">
        <v>752.99</v>
      </c>
      <c r="AT7" s="36">
        <v>704.58</v>
      </c>
      <c r="AU7" s="36">
        <v>939.85</v>
      </c>
      <c r="AV7" s="36">
        <v>573.74</v>
      </c>
      <c r="AW7" s="36">
        <v>763.68</v>
      </c>
      <c r="AX7" s="36">
        <v>695.41</v>
      </c>
      <c r="AY7" s="36">
        <v>701</v>
      </c>
      <c r="AZ7" s="36">
        <v>739.59</v>
      </c>
      <c r="BA7" s="36">
        <v>335.95</v>
      </c>
      <c r="BB7" s="36">
        <v>346.59</v>
      </c>
      <c r="BC7" s="36">
        <v>262.74</v>
      </c>
      <c r="BD7" s="36">
        <v>117.44</v>
      </c>
      <c r="BE7" s="36">
        <v>103.81</v>
      </c>
      <c r="BF7" s="36">
        <v>95.32</v>
      </c>
      <c r="BG7" s="36">
        <v>81.680000000000007</v>
      </c>
      <c r="BH7" s="36">
        <v>73.69</v>
      </c>
      <c r="BI7" s="36">
        <v>343.45</v>
      </c>
      <c r="BJ7" s="36">
        <v>330.99</v>
      </c>
      <c r="BK7" s="36">
        <v>324.08999999999997</v>
      </c>
      <c r="BL7" s="36">
        <v>319.82</v>
      </c>
      <c r="BM7" s="36">
        <v>312.02999999999997</v>
      </c>
      <c r="BN7" s="36">
        <v>276.38</v>
      </c>
      <c r="BO7" s="36">
        <v>90.42</v>
      </c>
      <c r="BP7" s="36">
        <v>94.58</v>
      </c>
      <c r="BQ7" s="36">
        <v>95.21</v>
      </c>
      <c r="BR7" s="36">
        <v>122.17</v>
      </c>
      <c r="BS7" s="36">
        <v>125.69</v>
      </c>
      <c r="BT7" s="36">
        <v>99.61</v>
      </c>
      <c r="BU7" s="36">
        <v>100.27</v>
      </c>
      <c r="BV7" s="36">
        <v>99.46</v>
      </c>
      <c r="BW7" s="36">
        <v>105.21</v>
      </c>
      <c r="BX7" s="36">
        <v>105.71</v>
      </c>
      <c r="BY7" s="36">
        <v>104.99</v>
      </c>
      <c r="BZ7" s="36">
        <v>165.78</v>
      </c>
      <c r="CA7" s="36">
        <v>167.63</v>
      </c>
      <c r="CB7" s="36">
        <v>166.91</v>
      </c>
      <c r="CC7" s="36">
        <v>141.38999999999999</v>
      </c>
      <c r="CD7" s="36">
        <v>138.68</v>
      </c>
      <c r="CE7" s="36">
        <v>169.59</v>
      </c>
      <c r="CF7" s="36">
        <v>169.62</v>
      </c>
      <c r="CG7" s="36">
        <v>171.78</v>
      </c>
      <c r="CH7" s="36">
        <v>162.59</v>
      </c>
      <c r="CI7" s="36">
        <v>162.15</v>
      </c>
      <c r="CJ7" s="36">
        <v>163.72</v>
      </c>
      <c r="CK7" s="36">
        <v>63.4</v>
      </c>
      <c r="CL7" s="36">
        <v>63.32</v>
      </c>
      <c r="CM7" s="36">
        <v>63.89</v>
      </c>
      <c r="CN7" s="36">
        <v>78.150000000000006</v>
      </c>
      <c r="CO7" s="36">
        <v>78.27</v>
      </c>
      <c r="CP7" s="36">
        <v>60.04</v>
      </c>
      <c r="CQ7" s="36">
        <v>59.88</v>
      </c>
      <c r="CR7" s="36">
        <v>59.68</v>
      </c>
      <c r="CS7" s="36">
        <v>59.17</v>
      </c>
      <c r="CT7" s="36">
        <v>59.34</v>
      </c>
      <c r="CU7" s="36">
        <v>59.76</v>
      </c>
      <c r="CV7" s="36">
        <v>96.38</v>
      </c>
      <c r="CW7" s="36">
        <v>96.89</v>
      </c>
      <c r="CX7" s="36">
        <v>97.03</v>
      </c>
      <c r="CY7" s="36">
        <v>96.41</v>
      </c>
      <c r="CZ7" s="36">
        <v>96.43</v>
      </c>
      <c r="DA7" s="36">
        <v>87.33</v>
      </c>
      <c r="DB7" s="36">
        <v>87.65</v>
      </c>
      <c r="DC7" s="36">
        <v>87.63</v>
      </c>
      <c r="DD7" s="36">
        <v>87.6</v>
      </c>
      <c r="DE7" s="36">
        <v>87.74</v>
      </c>
      <c r="DF7" s="36">
        <v>89.95</v>
      </c>
      <c r="DG7" s="36">
        <v>37.53</v>
      </c>
      <c r="DH7" s="36">
        <v>38.619999999999997</v>
      </c>
      <c r="DI7" s="36">
        <v>39.82</v>
      </c>
      <c r="DJ7" s="36">
        <v>41.24</v>
      </c>
      <c r="DK7" s="36">
        <v>41.36</v>
      </c>
      <c r="DL7" s="36">
        <v>37.71</v>
      </c>
      <c r="DM7" s="36">
        <v>38.69</v>
      </c>
      <c r="DN7" s="36">
        <v>39.65</v>
      </c>
      <c r="DO7" s="36">
        <v>45.25</v>
      </c>
      <c r="DP7" s="36">
        <v>46.27</v>
      </c>
      <c r="DQ7" s="36">
        <v>47.18</v>
      </c>
      <c r="DR7" s="36">
        <v>4.05</v>
      </c>
      <c r="DS7" s="36">
        <v>4</v>
      </c>
      <c r="DT7" s="36">
        <v>4.3099999999999996</v>
      </c>
      <c r="DU7" s="36">
        <v>6.47</v>
      </c>
      <c r="DV7" s="36">
        <v>5.76</v>
      </c>
      <c r="DW7" s="36">
        <v>7.67</v>
      </c>
      <c r="DX7" s="36">
        <v>8.4</v>
      </c>
      <c r="DY7" s="36">
        <v>9.7100000000000009</v>
      </c>
      <c r="DZ7" s="36">
        <v>10.71</v>
      </c>
      <c r="EA7" s="36">
        <v>10.93</v>
      </c>
      <c r="EB7" s="36">
        <v>13.18</v>
      </c>
      <c r="EC7" s="36">
        <v>1.69</v>
      </c>
      <c r="ED7" s="36">
        <v>1.25</v>
      </c>
      <c r="EE7" s="36">
        <v>1.48</v>
      </c>
      <c r="EF7" s="36">
        <v>1.39</v>
      </c>
      <c r="EG7" s="36">
        <v>2.34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2017-02-23T09:41:32Z</cp:lastPrinted>
  <dcterms:created xsi:type="dcterms:W3CDTF">2017-02-01T08:43:07Z</dcterms:created>
  <dcterms:modified xsi:type="dcterms:W3CDTF">2017-02-23T09:41:37Z</dcterms:modified>
  <cp:category/>
</cp:coreProperties>
</file>