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Q6" i="5"/>
  <c r="AI8" i="4" s="1"/>
  <c r="P6" i="5"/>
  <c r="O6" i="5"/>
  <c r="R10" i="4" s="1"/>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J10" i="4"/>
  <c r="B10" i="4"/>
  <c r="AQ8" i="4"/>
  <c r="Z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<sst xmlns="http://schemas.openxmlformats.org/spreadsheetml/2006/main" count="217" uniqueCount="107">
  <si>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</si>
  <si>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</si>
  <si>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</si>
  <si>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</si>
  <si>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</si>
  <si>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</si>
  <si>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</si>
  <si>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</si>
  <si>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</si>
  <si>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</si>
  <si>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</si>
  <si>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</si>
  <si>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</si>
  <si>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</si>
  <si>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</si>
  <si>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</si>
  <si>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</si>
  <si>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</si>
  <si>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</si>
  <si>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</si>
  <si>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</si>
  <si>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</si>
  <si>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</si>
  <si>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</si>
  <si>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</si>
  <si>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</si>
  <si>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</si>
  <si>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</si>
  <si>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</si>
  <si>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</si>
  <si>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</si>
  <si>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</si>
  <si>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</si>
  <si>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</si>
  <si>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</si>
  <si>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</si>
  <si>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</si>
  <si>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</si>
  <si>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</si>
  <si>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</si>
  <si>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</si>
  <si>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</si>
  <si>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</si>
  <si>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</si>
  <si>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</si>
  <si>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</si>
  <si>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</si>
  <si>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</si>
  <si>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</si>
  <si>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</si>
  <si>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</si>
  <si>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</si>
  <si>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</si>
  <si>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</si>
  <si>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</si>
  <si>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</si>
  <si>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</si>
  <si>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</si>
  <si>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</si>
  <si>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</si>
  <si>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</si>
  <si>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</si>
  <si>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</si>
  <si>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</si>
  <si>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</si>
  <si>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</si>
  <si>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</si>
  <si>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</si>
  <si>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</si>
  <si>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</si>
  <si>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</si>
  <si>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</si>
  <si>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</si>
  <si>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</si>
  <si>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</si>
  <si>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</si>
  <si>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</si>
  <si>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</si>
  <si>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</si>
  <si>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</si>
  <si>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</si>
  <si>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</si>
  <si>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</si>
  <si>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</si>
  <si>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</si>
  <si>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</si>
  <si>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</si>
  <si>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</si>
  <si>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</si>
  <si>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</si>
  <si>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</si>
  <si>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</si>
  <si>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</si>
  <si>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知多市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</si>
  <si>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</si>
  <si>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</si>
  <si>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</si>
  <si>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</si>
  <si>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</si>
  <si>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</si>
  <si>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</si>
  <si>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</si>
  <si>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</si>
  <si>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</si>
  <si>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２６年度に行われた会計制度の変更による影響が、経常収支比率と流動比率、料金回収率、給水原価に出ており、健全な状態で経営が行われていると言えます。
　しかし、①経常収支比率、③流動比率、⑤料金回収率が類似団体平均を下回っており、将来の更新需要に備え給水収益の増収を図り、内部留保資金が増額できるよう経営を強化する必要があります。
　⑧有収率は類似団体平均を上回り安定していますが、更なる向上を目指し、計画的に老朽管の更新を進めていきます。
　⑦施設利用率については、全国平均・類似団体平均ともに下回っていますが、第２供給点整備計画で計画されている9,500㎥を除いた現在の配水能力に対する割合は69.13％となっており、適切な施設規模と言えます。</t>
    <rPh sb="42" eb="44">
      <t>キュウスイ</t>
    </rPh>
    <rPh sb="44" eb="46">
      <t>ゲンカ</t>
    </rPh>
    <rPh sb="68" eb="69">
      <t>イ</t>
    </rPh>
    <rPh sb="80" eb="82">
      <t>ケイジョウ</t>
    </rPh>
    <rPh sb="82" eb="84">
      <t>シュウシ</t>
    </rPh>
    <rPh sb="84" eb="86">
      <t>ヒリツ</t>
    </rPh>
    <rPh sb="88" eb="90">
      <t>リュウドウ</t>
    </rPh>
    <rPh sb="90" eb="92">
      <t>ヒリツ</t>
    </rPh>
    <rPh sb="94" eb="96">
      <t>リョウキン</t>
    </rPh>
    <rPh sb="96" eb="98">
      <t>カイシュウ</t>
    </rPh>
    <rPh sb="98" eb="99">
      <t>リツ</t>
    </rPh>
    <rPh sb="100" eb="102">
      <t>ルイジ</t>
    </rPh>
    <rPh sb="102" eb="104">
      <t>ダンタイ</t>
    </rPh>
    <rPh sb="104" eb="106">
      <t>ヘイキン</t>
    </rPh>
    <rPh sb="107" eb="109">
      <t>シタマワ</t>
    </rPh>
    <rPh sb="114" eb="116">
      <t>ショウライ</t>
    </rPh>
    <rPh sb="117" eb="119">
      <t>コウシン</t>
    </rPh>
    <rPh sb="119" eb="121">
      <t>ジュヨウ</t>
    </rPh>
    <rPh sb="122" eb="123">
      <t>ソナ</t>
    </rPh>
    <rPh sb="129" eb="131">
      <t>ゾウシュウ</t>
    </rPh>
    <rPh sb="132" eb="133">
      <t>ハカ</t>
    </rPh>
    <rPh sb="135" eb="137">
      <t>ナイブ</t>
    </rPh>
    <rPh sb="137" eb="139">
      <t>リュウホ</t>
    </rPh>
    <rPh sb="139" eb="141">
      <t>シキン</t>
    </rPh>
    <rPh sb="142" eb="144">
      <t>ゾウガク</t>
    </rPh>
    <rPh sb="149" eb="151">
      <t>ケイエイ</t>
    </rPh>
    <rPh sb="152" eb="154">
      <t>キョウカ</t>
    </rPh>
    <rPh sb="156" eb="158">
      <t>ヒツヨウ</t>
    </rPh>
    <rPh sb="167" eb="170">
      <t>ユウシュウリツ</t>
    </rPh>
    <rPh sb="171" eb="173">
      <t>ルイジ</t>
    </rPh>
    <rPh sb="173" eb="175">
      <t>ダンタイ</t>
    </rPh>
    <rPh sb="175" eb="177">
      <t>ヘイキン</t>
    </rPh>
    <rPh sb="178" eb="180">
      <t>ウワマワ</t>
    </rPh>
    <rPh sb="181" eb="183">
      <t>アンテイ</t>
    </rPh>
    <rPh sb="190" eb="191">
      <t>サラ</t>
    </rPh>
    <rPh sb="193" eb="195">
      <t>コウジョウ</t>
    </rPh>
    <rPh sb="196" eb="198">
      <t>メザ</t>
    </rPh>
    <rPh sb="200" eb="203">
      <t>ケイカクテキ</t>
    </rPh>
    <rPh sb="204" eb="206">
      <t>ロウキュウ</t>
    </rPh>
    <rPh sb="206" eb="207">
      <t>カン</t>
    </rPh>
    <rPh sb="208" eb="210">
      <t>コウシン</t>
    </rPh>
    <rPh sb="211" eb="212">
      <t>スス</t>
    </rPh>
    <rPh sb="222" eb="224">
      <t>シセツ</t>
    </rPh>
    <rPh sb="224" eb="227">
      <t>リヨウリツ</t>
    </rPh>
    <rPh sb="233" eb="235">
      <t>ゼンコク</t>
    </rPh>
    <rPh sb="235" eb="237">
      <t>ヘイキン</t>
    </rPh>
    <rPh sb="238" eb="240">
      <t>ルイジ</t>
    </rPh>
    <rPh sb="240" eb="242">
      <t>ダンタイ</t>
    </rPh>
    <rPh sb="242" eb="244">
      <t>ヘイキン</t>
    </rPh>
    <rPh sb="247" eb="249">
      <t>シタマワ</t>
    </rPh>
    <rPh sb="256" eb="257">
      <t>ダイ</t>
    </rPh>
    <rPh sb="258" eb="260">
      <t>キョウキュウ</t>
    </rPh>
    <rPh sb="260" eb="261">
      <t>テン</t>
    </rPh>
    <rPh sb="261" eb="263">
      <t>セイビ</t>
    </rPh>
    <rPh sb="263" eb="265">
      <t>ケイカク</t>
    </rPh>
    <rPh sb="266" eb="268">
      <t>ケイカク</t>
    </rPh>
    <rPh sb="280" eb="281">
      <t>ノゾ</t>
    </rPh>
    <rPh sb="283" eb="285">
      <t>ゲンザイ</t>
    </rPh>
    <rPh sb="286" eb="288">
      <t>ハイスイ</t>
    </rPh>
    <rPh sb="288" eb="290">
      <t>ノウリョク</t>
    </rPh>
    <rPh sb="291" eb="292">
      <t>タイ</t>
    </rPh>
    <rPh sb="294" eb="296">
      <t>ワリアイ</t>
    </rPh>
    <rPh sb="310" eb="312">
      <t>テキセツ</t>
    </rPh>
    <rPh sb="313" eb="315">
      <t>シセツ</t>
    </rPh>
    <rPh sb="315" eb="317">
      <t>キボ</t>
    </rPh>
    <rPh sb="318" eb="319">
      <t>イ</t>
    </rPh>
    <phoneticPr fontId="4"/>
  </si>
  <si>
    <t>　①有形固定資産減価償却率、②管路経年化率ともに上昇傾向にあり、法定耐用年数に近づいた資産、法定耐用年数を超えた管路が増加しています。
　②管路経年化率は類似団体平均を上回り、③管路更新率は類似団体平均を下回っていることから、老朽管更新のペースアップが重要課題となっています。</t>
    <rPh sb="70" eb="72">
      <t>カンロ</t>
    </rPh>
    <rPh sb="72" eb="74">
      <t>ケイネン</t>
    </rPh>
    <rPh sb="74" eb="75">
      <t>カ</t>
    </rPh>
    <rPh sb="75" eb="76">
      <t>リツ</t>
    </rPh>
    <rPh sb="77" eb="79">
      <t>ルイジ</t>
    </rPh>
    <rPh sb="79" eb="81">
      <t>ダンタイ</t>
    </rPh>
    <rPh sb="81" eb="83">
      <t>ヘイキン</t>
    </rPh>
    <rPh sb="84" eb="86">
      <t>ウワマワ</t>
    </rPh>
    <rPh sb="89" eb="91">
      <t>カンロ</t>
    </rPh>
    <rPh sb="102" eb="103">
      <t>シタ</t>
    </rPh>
    <rPh sb="103" eb="104">
      <t>マワ</t>
    </rPh>
    <rPh sb="113" eb="115">
      <t>ロウキュウ</t>
    </rPh>
    <rPh sb="115" eb="116">
      <t>カン</t>
    </rPh>
    <rPh sb="126" eb="128">
      <t>ジュウヨウ</t>
    </rPh>
    <rPh sb="128" eb="130">
      <t>カダイ</t>
    </rPh>
    <phoneticPr fontId="4"/>
  </si>
  <si>
    <t>　積極的な更新投資が必要な状況ではありますが、資金に余裕が無いため更新が進まない状態です。
　更新計画の見直しを行ったのちに、更新に必要な資金をどのように調達するのか、どのタイミングで料金改定を行うのか具体的な検討が必要となっているため、平成２９年度より経営戦略の策定に着手します。</t>
    <rPh sb="47" eb="49">
      <t>コウシン</t>
    </rPh>
    <rPh sb="49" eb="51">
      <t>ケイカク</t>
    </rPh>
    <rPh sb="52" eb="54">
      <t>ミナオ</t>
    </rPh>
    <rPh sb="56" eb="57">
      <t>オコナ</t>
    </rPh>
    <rPh sb="92" eb="94">
      <t>リョウキン</t>
    </rPh>
    <rPh sb="94" eb="96">
      <t>カイテイ</t>
    </rPh>
    <rPh sb="97" eb="98">
      <t>オコナ</t>
    </rPh>
    <rPh sb="101" eb="104">
      <t>グタイテキ</t>
    </rPh>
    <rPh sb="119" eb="121">
      <t>ヘイセイ</t>
    </rPh>
    <rPh sb="123" eb="125">
      <t>ネンド</t>
    </rPh>
    <rPh sb="127" eb="129">
      <t>ケイエイ</t>
    </rPh>
    <rPh sb="129" eb="131">
      <t>センリャク</t>
    </rPh>
    <rPh sb="132" eb="134">
      <t>サクテイ</t>
    </rPh>
    <rPh sb="135" eb="137">
      <t>チャクシュ</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</si>
</sst>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0.4</c:v>
                </c:pt>
                <c:pt idx="1">
                  <c:v>0.53</c:v>
                </c:pt>
                <c:pt idx="2">
                  <c:v>0.47</c:v>
                </c:pt>
                <c:pt idx="3">
                  <c:v>0.34</c:v>
                </c:pt>
                <c:pt idx="4">
                  <c:v>0.37</c:v>
                </c:pt>
              </c:numCache>
            </c:numRef>
          </c:val>
        </c:ser>
        <c:dLbls>
          <c:showLegendKey val="0"/>
          <c:showVal val="0"/>
          <c:showCatName val="0"/>
          <c:showSerName val="0"/>
          <c:showPercent val="0"/>
          <c:showBubbleSize val="0"/>
        </c:dLbls>
        <c:gapWidth val="150"/>
        <c:axId val="103660544"/>
        <c:axId val="10366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103660544"/>
        <c:axId val="103666816"/>
      </c:lineChart>
      <c:dateAx>
        <c:axId val="103660544"/>
        <c:scaling>
          <c:orientation val="minMax"/>
        </c:scaling>
        <c:delete val="1"/>
        <c:axPos val="b"/>
        <c:numFmt formatCode="ge" sourceLinked="1"/>
        <c:majorTickMark val="none"/>
        <c:minorTickMark val="none"/>
        <c:tickLblPos val="none"/>
        <c:crossAx val="103666816"/>
        <c:crosses val="autoZero"/>
        <c:auto val="1"/>
        <c:lblOffset val="100"/>
        <c:baseTimeUnit val="years"/>
      </c:dateAx>
      <c:valAx>
        <c:axId val="10366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6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56.26</c:v>
                </c:pt>
                <c:pt idx="1">
                  <c:v>56.16</c:v>
                </c:pt>
                <c:pt idx="2">
                  <c:v>55.75</c:v>
                </c:pt>
                <c:pt idx="3">
                  <c:v>55.06</c:v>
                </c:pt>
                <c:pt idx="4">
                  <c:v>54.7</c:v>
                </c:pt>
              </c:numCache>
            </c:numRef>
          </c:val>
        </c:ser>
        <c:dLbls>
          <c:showLegendKey val="0"/>
          <c:showVal val="0"/>
          <c:showCatName val="0"/>
          <c:showSerName val="0"/>
          <c:showPercent val="0"/>
          <c:showBubbleSize val="0"/>
        </c:dLbls>
        <c:gapWidth val="150"/>
        <c:axId val="105303424"/>
        <c:axId val="10533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105303424"/>
        <c:axId val="105334272"/>
      </c:lineChart>
      <c:dateAx>
        <c:axId val="105303424"/>
        <c:scaling>
          <c:orientation val="minMax"/>
        </c:scaling>
        <c:delete val="1"/>
        <c:axPos val="b"/>
        <c:numFmt formatCode="ge" sourceLinked="1"/>
        <c:majorTickMark val="none"/>
        <c:minorTickMark val="none"/>
        <c:tickLblPos val="none"/>
        <c:crossAx val="105334272"/>
        <c:crosses val="autoZero"/>
        <c:auto val="1"/>
        <c:lblOffset val="100"/>
        <c:baseTimeUnit val="years"/>
      </c:dateAx>
      <c:valAx>
        <c:axId val="10533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0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94.35</c:v>
                </c:pt>
                <c:pt idx="1">
                  <c:v>94.28</c:v>
                </c:pt>
                <c:pt idx="2">
                  <c:v>94.6</c:v>
                </c:pt>
                <c:pt idx="3">
                  <c:v>93.89</c:v>
                </c:pt>
                <c:pt idx="4">
                  <c:v>94.5</c:v>
                </c:pt>
              </c:numCache>
            </c:numRef>
          </c:val>
        </c:ser>
        <c:dLbls>
          <c:showLegendKey val="0"/>
          <c:showVal val="0"/>
          <c:showCatName val="0"/>
          <c:showSerName val="0"/>
          <c:showPercent val="0"/>
          <c:showBubbleSize val="0"/>
        </c:dLbls>
        <c:gapWidth val="150"/>
        <c:axId val="105360384"/>
        <c:axId val="10536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105360384"/>
        <c:axId val="105366656"/>
      </c:lineChart>
      <c:dateAx>
        <c:axId val="105360384"/>
        <c:scaling>
          <c:orientation val="minMax"/>
        </c:scaling>
        <c:delete val="1"/>
        <c:axPos val="b"/>
        <c:numFmt formatCode="ge" sourceLinked="1"/>
        <c:majorTickMark val="none"/>
        <c:minorTickMark val="none"/>
        <c:tickLblPos val="none"/>
        <c:crossAx val="105366656"/>
        <c:crosses val="autoZero"/>
        <c:auto val="1"/>
        <c:lblOffset val="100"/>
        <c:baseTimeUnit val="years"/>
      </c:dateAx>
      <c:valAx>
        <c:axId val="10536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6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103.1</c:v>
                </c:pt>
                <c:pt idx="1">
                  <c:v>102.24</c:v>
                </c:pt>
                <c:pt idx="2">
                  <c:v>101.88</c:v>
                </c:pt>
                <c:pt idx="3">
                  <c:v>109.42</c:v>
                </c:pt>
                <c:pt idx="4">
                  <c:v>109.48</c:v>
                </c:pt>
              </c:numCache>
            </c:numRef>
          </c:val>
        </c:ser>
        <c:dLbls>
          <c:showLegendKey val="0"/>
          <c:showVal val="0"/>
          <c:showCatName val="0"/>
          <c:showSerName val="0"/>
          <c:showPercent val="0"/>
          <c:showBubbleSize val="0"/>
        </c:dLbls>
        <c:gapWidth val="150"/>
        <c:axId val="103828096"/>
        <c:axId val="10383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103828096"/>
        <c:axId val="103838464"/>
      </c:lineChart>
      <c:dateAx>
        <c:axId val="103828096"/>
        <c:scaling>
          <c:orientation val="minMax"/>
        </c:scaling>
        <c:delete val="1"/>
        <c:axPos val="b"/>
        <c:numFmt formatCode="ge" sourceLinked="1"/>
        <c:majorTickMark val="none"/>
        <c:minorTickMark val="none"/>
        <c:tickLblPos val="none"/>
        <c:crossAx val="103838464"/>
        <c:crosses val="autoZero"/>
        <c:auto val="1"/>
        <c:lblOffset val="100"/>
        <c:baseTimeUnit val="years"/>
      </c:dateAx>
      <c:valAx>
        <c:axId val="103838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82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38.21</c:v>
                </c:pt>
                <c:pt idx="1">
                  <c:v>39.21</c:v>
                </c:pt>
                <c:pt idx="2">
                  <c:v>40.35</c:v>
                </c:pt>
                <c:pt idx="3">
                  <c:v>46.84</c:v>
                </c:pt>
                <c:pt idx="4">
                  <c:v>47.15</c:v>
                </c:pt>
              </c:numCache>
            </c:numRef>
          </c:val>
        </c:ser>
        <c:dLbls>
          <c:showLegendKey val="0"/>
          <c:showVal val="0"/>
          <c:showCatName val="0"/>
          <c:showSerName val="0"/>
          <c:showPercent val="0"/>
          <c:showBubbleSize val="0"/>
        </c:dLbls>
        <c:gapWidth val="150"/>
        <c:axId val="103852288"/>
        <c:axId val="10394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103852288"/>
        <c:axId val="103940480"/>
      </c:lineChart>
      <c:dateAx>
        <c:axId val="103852288"/>
        <c:scaling>
          <c:orientation val="minMax"/>
        </c:scaling>
        <c:delete val="1"/>
        <c:axPos val="b"/>
        <c:numFmt formatCode="ge" sourceLinked="1"/>
        <c:majorTickMark val="none"/>
        <c:minorTickMark val="none"/>
        <c:tickLblPos val="none"/>
        <c:crossAx val="103940480"/>
        <c:crosses val="autoZero"/>
        <c:auto val="1"/>
        <c:lblOffset val="100"/>
        <c:baseTimeUnit val="years"/>
      </c:dateAx>
      <c:valAx>
        <c:axId val="10394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5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7.39</c:v>
                </c:pt>
                <c:pt idx="1">
                  <c:v>11.72</c:v>
                </c:pt>
                <c:pt idx="2">
                  <c:v>11.76</c:v>
                </c:pt>
                <c:pt idx="3">
                  <c:v>11.77</c:v>
                </c:pt>
                <c:pt idx="4">
                  <c:v>14.43</c:v>
                </c:pt>
              </c:numCache>
            </c:numRef>
          </c:val>
        </c:ser>
        <c:dLbls>
          <c:showLegendKey val="0"/>
          <c:showVal val="0"/>
          <c:showCatName val="0"/>
          <c:showSerName val="0"/>
          <c:showPercent val="0"/>
          <c:showBubbleSize val="0"/>
        </c:dLbls>
        <c:gapWidth val="150"/>
        <c:axId val="103970688"/>
        <c:axId val="10398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103970688"/>
        <c:axId val="103981056"/>
      </c:lineChart>
      <c:dateAx>
        <c:axId val="103970688"/>
        <c:scaling>
          <c:orientation val="minMax"/>
        </c:scaling>
        <c:delete val="1"/>
        <c:axPos val="b"/>
        <c:numFmt formatCode="ge" sourceLinked="1"/>
        <c:majorTickMark val="none"/>
        <c:minorTickMark val="none"/>
        <c:tickLblPos val="none"/>
        <c:crossAx val="103981056"/>
        <c:crosses val="autoZero"/>
        <c:auto val="1"/>
        <c:lblOffset val="100"/>
        <c:baseTimeUnit val="years"/>
      </c:dateAx>
      <c:valAx>
        <c:axId val="10398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7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4000896"/>
        <c:axId val="10403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104000896"/>
        <c:axId val="104031744"/>
      </c:lineChart>
      <c:dateAx>
        <c:axId val="104000896"/>
        <c:scaling>
          <c:orientation val="minMax"/>
        </c:scaling>
        <c:delete val="1"/>
        <c:axPos val="b"/>
        <c:numFmt formatCode="ge" sourceLinked="1"/>
        <c:majorTickMark val="none"/>
        <c:minorTickMark val="none"/>
        <c:tickLblPos val="none"/>
        <c:crossAx val="104031744"/>
        <c:crosses val="autoZero"/>
        <c:auto val="1"/>
        <c:lblOffset val="100"/>
        <c:baseTimeUnit val="years"/>
      </c:dateAx>
      <c:valAx>
        <c:axId val="104031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00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302.04000000000002</c:v>
                </c:pt>
                <c:pt idx="1">
                  <c:v>417.22</c:v>
                </c:pt>
                <c:pt idx="2">
                  <c:v>534.66</c:v>
                </c:pt>
                <c:pt idx="3">
                  <c:v>179.56</c:v>
                </c:pt>
                <c:pt idx="4">
                  <c:v>180.31</c:v>
                </c:pt>
              </c:numCache>
            </c:numRef>
          </c:val>
        </c:ser>
        <c:dLbls>
          <c:showLegendKey val="0"/>
          <c:showVal val="0"/>
          <c:showCatName val="0"/>
          <c:showSerName val="0"/>
          <c:showPercent val="0"/>
          <c:showBubbleSize val="0"/>
        </c:dLbls>
        <c:gapWidth val="150"/>
        <c:axId val="104058240"/>
        <c:axId val="10406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104058240"/>
        <c:axId val="104068608"/>
      </c:lineChart>
      <c:dateAx>
        <c:axId val="104058240"/>
        <c:scaling>
          <c:orientation val="minMax"/>
        </c:scaling>
        <c:delete val="1"/>
        <c:axPos val="b"/>
        <c:numFmt formatCode="ge" sourceLinked="1"/>
        <c:majorTickMark val="none"/>
        <c:minorTickMark val="none"/>
        <c:tickLblPos val="none"/>
        <c:crossAx val="104068608"/>
        <c:crosses val="autoZero"/>
        <c:auto val="1"/>
        <c:lblOffset val="100"/>
        <c:baseTimeUnit val="years"/>
      </c:dateAx>
      <c:valAx>
        <c:axId val="104068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05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75.75</c:v>
                </c:pt>
                <c:pt idx="1">
                  <c:v>70.56</c:v>
                </c:pt>
                <c:pt idx="2">
                  <c:v>65.17</c:v>
                </c:pt>
                <c:pt idx="3">
                  <c:v>75.02</c:v>
                </c:pt>
                <c:pt idx="4">
                  <c:v>83.59</c:v>
                </c:pt>
              </c:numCache>
            </c:numRef>
          </c:val>
        </c:ser>
        <c:dLbls>
          <c:showLegendKey val="0"/>
          <c:showVal val="0"/>
          <c:showCatName val="0"/>
          <c:showSerName val="0"/>
          <c:showPercent val="0"/>
          <c:showBubbleSize val="0"/>
        </c:dLbls>
        <c:gapWidth val="150"/>
        <c:axId val="105131008"/>
        <c:axId val="10514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105131008"/>
        <c:axId val="105145472"/>
      </c:lineChart>
      <c:dateAx>
        <c:axId val="105131008"/>
        <c:scaling>
          <c:orientation val="minMax"/>
        </c:scaling>
        <c:delete val="1"/>
        <c:axPos val="b"/>
        <c:numFmt formatCode="ge" sourceLinked="1"/>
        <c:majorTickMark val="none"/>
        <c:minorTickMark val="none"/>
        <c:tickLblPos val="none"/>
        <c:crossAx val="105145472"/>
        <c:crosses val="autoZero"/>
        <c:auto val="1"/>
        <c:lblOffset val="100"/>
        <c:baseTimeUnit val="years"/>
      </c:dateAx>
      <c:valAx>
        <c:axId val="105145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13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98.56</c:v>
                </c:pt>
                <c:pt idx="1">
                  <c:v>98.36</c:v>
                </c:pt>
                <c:pt idx="2">
                  <c:v>96.3</c:v>
                </c:pt>
                <c:pt idx="3">
                  <c:v>104.18</c:v>
                </c:pt>
                <c:pt idx="4">
                  <c:v>104.4</c:v>
                </c:pt>
              </c:numCache>
            </c:numRef>
          </c:val>
        </c:ser>
        <c:dLbls>
          <c:showLegendKey val="0"/>
          <c:showVal val="0"/>
          <c:showCatName val="0"/>
          <c:showSerName val="0"/>
          <c:showPercent val="0"/>
          <c:showBubbleSize val="0"/>
        </c:dLbls>
        <c:gapWidth val="150"/>
        <c:axId val="105179776"/>
        <c:axId val="10525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105179776"/>
        <c:axId val="105259776"/>
      </c:lineChart>
      <c:dateAx>
        <c:axId val="105179776"/>
        <c:scaling>
          <c:orientation val="minMax"/>
        </c:scaling>
        <c:delete val="1"/>
        <c:axPos val="b"/>
        <c:numFmt formatCode="ge" sourceLinked="1"/>
        <c:majorTickMark val="none"/>
        <c:minorTickMark val="none"/>
        <c:tickLblPos val="none"/>
        <c:crossAx val="105259776"/>
        <c:crosses val="autoZero"/>
        <c:auto val="1"/>
        <c:lblOffset val="100"/>
        <c:baseTimeUnit val="years"/>
      </c:dateAx>
      <c:valAx>
        <c:axId val="10525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7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121.53</c:v>
                </c:pt>
                <c:pt idx="1">
                  <c:v>121.82</c:v>
                </c:pt>
                <c:pt idx="2">
                  <c:v>124.21</c:v>
                </c:pt>
                <c:pt idx="3">
                  <c:v>114.7</c:v>
                </c:pt>
                <c:pt idx="4">
                  <c:v>114.16</c:v>
                </c:pt>
              </c:numCache>
            </c:numRef>
          </c:val>
        </c:ser>
        <c:dLbls>
          <c:showLegendKey val="0"/>
          <c:showVal val="0"/>
          <c:showCatName val="0"/>
          <c:showSerName val="0"/>
          <c:showPercent val="0"/>
          <c:showBubbleSize val="0"/>
        </c:dLbls>
        <c:gapWidth val="150"/>
        <c:axId val="105289600"/>
        <c:axId val="10529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105289600"/>
        <c:axId val="105291776"/>
      </c:lineChart>
      <c:dateAx>
        <c:axId val="105289600"/>
        <c:scaling>
          <c:orientation val="minMax"/>
        </c:scaling>
        <c:delete val="1"/>
        <c:axPos val="b"/>
        <c:numFmt formatCode="ge" sourceLinked="1"/>
        <c:majorTickMark val="none"/>
        <c:minorTickMark val="none"/>
        <c:tickLblPos val="none"/>
        <c:crossAx val="105291776"/>
        <c:crosses val="autoZero"/>
        <c:auto val="1"/>
        <c:lblOffset val="100"/>
        <c:baseTimeUnit val="years"/>
      </c:dateAx>
      <c:valAx>
        <c:axId val="10529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8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K69" sqref="BK69"/>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愛知県　知多市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A4</v>
      </c>
      <c r="AA8" s="53"/>
      <c r="AB8" s="53"/>
      <c r="AC8" s="53"/>
      <c r="AD8" s="53"/>
      <c r="AE8" s="53"/>
      <c r="AF8" s="53"/>
      <c r="AG8" s="54"/>
      <c r="AH8" s="3"/>
      <c r="AI8" s="55">
        <f>データ!Q6</f>
        <v>86084</v>
      </c>
      <c r="AJ8" s="56"/>
      <c r="AK8" s="56"/>
      <c r="AL8" s="56"/>
      <c r="AM8" s="56"/>
      <c r="AN8" s="56"/>
      <c r="AO8" s="56"/>
      <c r="AP8" s="57"/>
      <c r="AQ8" s="47">
        <f>データ!R6</f>
        <v>45.9</v>
      </c>
      <c r="AR8" s="47"/>
      <c r="AS8" s="47"/>
      <c r="AT8" s="47"/>
      <c r="AU8" s="47"/>
      <c r="AV8" s="47"/>
      <c r="AW8" s="47"/>
      <c r="AX8" s="47"/>
      <c r="AY8" s="47">
        <f>データ!S6</f>
        <v>1875.47</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80.33</v>
      </c>
      <c r="K10" s="47"/>
      <c r="L10" s="47"/>
      <c r="M10" s="47"/>
      <c r="N10" s="47"/>
      <c r="O10" s="47"/>
      <c r="P10" s="47"/>
      <c r="Q10" s="47"/>
      <c r="R10" s="47">
        <f>データ!O6</f>
        <v>99.93</v>
      </c>
      <c r="S10" s="47"/>
      <c r="T10" s="47"/>
      <c r="U10" s="47"/>
      <c r="V10" s="47"/>
      <c r="W10" s="47"/>
      <c r="X10" s="47"/>
      <c r="Y10" s="47"/>
      <c r="Z10" s="78">
        <f>データ!P6</f>
        <v>2170</v>
      </c>
      <c r="AA10" s="78"/>
      <c r="AB10" s="78"/>
      <c r="AC10" s="78"/>
      <c r="AD10" s="78"/>
      <c r="AE10" s="78"/>
      <c r="AF10" s="78"/>
      <c r="AG10" s="78"/>
      <c r="AH10" s="2"/>
      <c r="AI10" s="78">
        <f>データ!T6</f>
        <v>85966</v>
      </c>
      <c r="AJ10" s="78"/>
      <c r="AK10" s="78"/>
      <c r="AL10" s="78"/>
      <c r="AM10" s="78"/>
      <c r="AN10" s="78"/>
      <c r="AO10" s="78"/>
      <c r="AP10" s="78"/>
      <c r="AQ10" s="47">
        <f>データ!U6</f>
        <v>45.76</v>
      </c>
      <c r="AR10" s="47"/>
      <c r="AS10" s="47"/>
      <c r="AT10" s="47"/>
      <c r="AU10" s="47"/>
      <c r="AV10" s="47"/>
      <c r="AW10" s="47"/>
      <c r="AX10" s="47"/>
      <c r="AY10" s="47">
        <f>データ!V6</f>
        <v>1878.63</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232246</v>
      </c>
      <c r="D6" s="31">
        <f t="shared" si="3"/>
        <v>46</v>
      </c>
      <c r="E6" s="31">
        <f t="shared" si="3"/>
        <v>1</v>
      </c>
      <c r="F6" s="31">
        <f t="shared" si="3"/>
        <v>0</v>
      </c>
      <c r="G6" s="31">
        <f t="shared" si="3"/>
        <v>1</v>
      </c>
      <c r="H6" s="31" t="str">
        <f t="shared" si="3"/>
        <v>愛知県　知多市</v>
      </c>
      <c r="I6" s="31" t="str">
        <f t="shared" si="3"/>
        <v>法適用</v>
      </c>
      <c r="J6" s="31" t="str">
        <f t="shared" si="3"/>
        <v>水道事業</v>
      </c>
      <c r="K6" s="31" t="str">
        <f t="shared" si="3"/>
        <v>末端給水事業</v>
      </c>
      <c r="L6" s="31" t="str">
        <f t="shared" si="3"/>
        <v>A4</v>
      </c>
      <c r="M6" s="32" t="str">
        <f t="shared" si="3"/>
        <v>-</v>
      </c>
      <c r="N6" s="32">
        <f t="shared" si="3"/>
        <v>80.33</v>
      </c>
      <c r="O6" s="32">
        <f t="shared" si="3"/>
        <v>99.93</v>
      </c>
      <c r="P6" s="32">
        <f t="shared" si="3"/>
        <v>2170</v>
      </c>
      <c r="Q6" s="32">
        <f t="shared" si="3"/>
        <v>86084</v>
      </c>
      <c r="R6" s="32">
        <f t="shared" si="3"/>
        <v>45.9</v>
      </c>
      <c r="S6" s="32">
        <f t="shared" si="3"/>
        <v>1875.47</v>
      </c>
      <c r="T6" s="32">
        <f t="shared" si="3"/>
        <v>85966</v>
      </c>
      <c r="U6" s="32">
        <f t="shared" si="3"/>
        <v>45.76</v>
      </c>
      <c r="V6" s="32">
        <f t="shared" si="3"/>
        <v>1878.63</v>
      </c>
      <c r="W6" s="33">
        <f>IF(W7="",NA(),W7)</f>
        <v>103.1</v>
      </c>
      <c r="X6" s="33">
        <f t="shared" ref="X6:AF6" si="4">IF(X7="",NA(),X7)</f>
        <v>102.24</v>
      </c>
      <c r="Y6" s="33">
        <f t="shared" si="4"/>
        <v>101.88</v>
      </c>
      <c r="Z6" s="33">
        <f t="shared" si="4"/>
        <v>109.42</v>
      </c>
      <c r="AA6" s="33">
        <f t="shared" si="4"/>
        <v>109.48</v>
      </c>
      <c r="AB6" s="33">
        <f t="shared" si="4"/>
        <v>107.68</v>
      </c>
      <c r="AC6" s="33">
        <f t="shared" si="4"/>
        <v>108.24</v>
      </c>
      <c r="AD6" s="33">
        <f t="shared" si="4"/>
        <v>107.8</v>
      </c>
      <c r="AE6" s="33">
        <f t="shared" si="4"/>
        <v>111.96</v>
      </c>
      <c r="AF6" s="33">
        <f t="shared" si="4"/>
        <v>112.69</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302.04000000000002</v>
      </c>
      <c r="AT6" s="33">
        <f t="shared" ref="AT6:BB6" si="6">IF(AT7="",NA(),AT7)</f>
        <v>417.22</v>
      </c>
      <c r="AU6" s="33">
        <f t="shared" si="6"/>
        <v>534.66</v>
      </c>
      <c r="AV6" s="33">
        <f t="shared" si="6"/>
        <v>179.56</v>
      </c>
      <c r="AW6" s="33">
        <f t="shared" si="6"/>
        <v>180.31</v>
      </c>
      <c r="AX6" s="33">
        <f t="shared" si="6"/>
        <v>695.41</v>
      </c>
      <c r="AY6" s="33">
        <f t="shared" si="6"/>
        <v>701</v>
      </c>
      <c r="AZ6" s="33">
        <f t="shared" si="6"/>
        <v>739.59</v>
      </c>
      <c r="BA6" s="33">
        <f t="shared" si="6"/>
        <v>335.95</v>
      </c>
      <c r="BB6" s="33">
        <f t="shared" si="6"/>
        <v>346.59</v>
      </c>
      <c r="BC6" s="32" t="str">
        <f>IF(BC7="","",IF(BC7="-","【-】","【"&amp;SUBSTITUTE(TEXT(BC7,"#,##0.00"),"-","△")&amp;"】"))</f>
        <v>【262.74】</v>
      </c>
      <c r="BD6" s="33">
        <f>IF(BD7="",NA(),BD7)</f>
        <v>75.75</v>
      </c>
      <c r="BE6" s="33">
        <f t="shared" ref="BE6:BM6" si="7">IF(BE7="",NA(),BE7)</f>
        <v>70.56</v>
      </c>
      <c r="BF6" s="33">
        <f t="shared" si="7"/>
        <v>65.17</v>
      </c>
      <c r="BG6" s="33">
        <f t="shared" si="7"/>
        <v>75.02</v>
      </c>
      <c r="BH6" s="33">
        <f t="shared" si="7"/>
        <v>83.59</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98.56</v>
      </c>
      <c r="BP6" s="33">
        <f t="shared" ref="BP6:BX6" si="8">IF(BP7="",NA(),BP7)</f>
        <v>98.36</v>
      </c>
      <c r="BQ6" s="33">
        <f t="shared" si="8"/>
        <v>96.3</v>
      </c>
      <c r="BR6" s="33">
        <f t="shared" si="8"/>
        <v>104.18</v>
      </c>
      <c r="BS6" s="33">
        <f t="shared" si="8"/>
        <v>104.4</v>
      </c>
      <c r="BT6" s="33">
        <f t="shared" si="8"/>
        <v>99.61</v>
      </c>
      <c r="BU6" s="33">
        <f t="shared" si="8"/>
        <v>100.27</v>
      </c>
      <c r="BV6" s="33">
        <f t="shared" si="8"/>
        <v>99.46</v>
      </c>
      <c r="BW6" s="33">
        <f t="shared" si="8"/>
        <v>105.21</v>
      </c>
      <c r="BX6" s="33">
        <f t="shared" si="8"/>
        <v>105.71</v>
      </c>
      <c r="BY6" s="32" t="str">
        <f>IF(BY7="","",IF(BY7="-","【-】","【"&amp;SUBSTITUTE(TEXT(BY7,"#,##0.00"),"-","△")&amp;"】"))</f>
        <v>【104.99】</v>
      </c>
      <c r="BZ6" s="33">
        <f>IF(BZ7="",NA(),BZ7)</f>
        <v>121.53</v>
      </c>
      <c r="CA6" s="33">
        <f t="shared" ref="CA6:CI6" si="9">IF(CA7="",NA(),CA7)</f>
        <v>121.82</v>
      </c>
      <c r="CB6" s="33">
        <f t="shared" si="9"/>
        <v>124.21</v>
      </c>
      <c r="CC6" s="33">
        <f t="shared" si="9"/>
        <v>114.7</v>
      </c>
      <c r="CD6" s="33">
        <f t="shared" si="9"/>
        <v>114.16</v>
      </c>
      <c r="CE6" s="33">
        <f t="shared" si="9"/>
        <v>169.59</v>
      </c>
      <c r="CF6" s="33">
        <f t="shared" si="9"/>
        <v>169.62</v>
      </c>
      <c r="CG6" s="33">
        <f t="shared" si="9"/>
        <v>171.78</v>
      </c>
      <c r="CH6" s="33">
        <f t="shared" si="9"/>
        <v>162.59</v>
      </c>
      <c r="CI6" s="33">
        <f t="shared" si="9"/>
        <v>162.15</v>
      </c>
      <c r="CJ6" s="32" t="str">
        <f>IF(CJ7="","",IF(CJ7="-","【-】","【"&amp;SUBSTITUTE(TEXT(CJ7,"#,##0.00"),"-","△")&amp;"】"))</f>
        <v>【163.72】</v>
      </c>
      <c r="CK6" s="33">
        <f>IF(CK7="",NA(),CK7)</f>
        <v>56.26</v>
      </c>
      <c r="CL6" s="33">
        <f t="shared" ref="CL6:CT6" si="10">IF(CL7="",NA(),CL7)</f>
        <v>56.16</v>
      </c>
      <c r="CM6" s="33">
        <f t="shared" si="10"/>
        <v>55.75</v>
      </c>
      <c r="CN6" s="33">
        <f t="shared" si="10"/>
        <v>55.06</v>
      </c>
      <c r="CO6" s="33">
        <f t="shared" si="10"/>
        <v>54.7</v>
      </c>
      <c r="CP6" s="33">
        <f t="shared" si="10"/>
        <v>60.04</v>
      </c>
      <c r="CQ6" s="33">
        <f t="shared" si="10"/>
        <v>59.88</v>
      </c>
      <c r="CR6" s="33">
        <f t="shared" si="10"/>
        <v>59.68</v>
      </c>
      <c r="CS6" s="33">
        <f t="shared" si="10"/>
        <v>59.17</v>
      </c>
      <c r="CT6" s="33">
        <f t="shared" si="10"/>
        <v>59.34</v>
      </c>
      <c r="CU6" s="32" t="str">
        <f>IF(CU7="","",IF(CU7="-","【-】","【"&amp;SUBSTITUTE(TEXT(CU7,"#,##0.00"),"-","△")&amp;"】"))</f>
        <v>【59.76】</v>
      </c>
      <c r="CV6" s="33">
        <f>IF(CV7="",NA(),CV7)</f>
        <v>94.35</v>
      </c>
      <c r="CW6" s="33">
        <f t="shared" ref="CW6:DE6" si="11">IF(CW7="",NA(),CW7)</f>
        <v>94.28</v>
      </c>
      <c r="CX6" s="33">
        <f t="shared" si="11"/>
        <v>94.6</v>
      </c>
      <c r="CY6" s="33">
        <f t="shared" si="11"/>
        <v>93.89</v>
      </c>
      <c r="CZ6" s="33">
        <f t="shared" si="11"/>
        <v>94.5</v>
      </c>
      <c r="DA6" s="33">
        <f t="shared" si="11"/>
        <v>87.33</v>
      </c>
      <c r="DB6" s="33">
        <f t="shared" si="11"/>
        <v>87.65</v>
      </c>
      <c r="DC6" s="33">
        <f t="shared" si="11"/>
        <v>87.63</v>
      </c>
      <c r="DD6" s="33">
        <f t="shared" si="11"/>
        <v>87.6</v>
      </c>
      <c r="DE6" s="33">
        <f t="shared" si="11"/>
        <v>87.74</v>
      </c>
      <c r="DF6" s="32" t="str">
        <f>IF(DF7="","",IF(DF7="-","【-】","【"&amp;SUBSTITUTE(TEXT(DF7,"#,##0.00"),"-","△")&amp;"】"))</f>
        <v>【89.95】</v>
      </c>
      <c r="DG6" s="33">
        <f>IF(DG7="",NA(),DG7)</f>
        <v>38.21</v>
      </c>
      <c r="DH6" s="33">
        <f t="shared" ref="DH6:DP6" si="12">IF(DH7="",NA(),DH7)</f>
        <v>39.21</v>
      </c>
      <c r="DI6" s="33">
        <f t="shared" si="12"/>
        <v>40.35</v>
      </c>
      <c r="DJ6" s="33">
        <f t="shared" si="12"/>
        <v>46.84</v>
      </c>
      <c r="DK6" s="33">
        <f t="shared" si="12"/>
        <v>47.15</v>
      </c>
      <c r="DL6" s="33">
        <f t="shared" si="12"/>
        <v>37.71</v>
      </c>
      <c r="DM6" s="33">
        <f t="shared" si="12"/>
        <v>38.69</v>
      </c>
      <c r="DN6" s="33">
        <f t="shared" si="12"/>
        <v>39.65</v>
      </c>
      <c r="DO6" s="33">
        <f t="shared" si="12"/>
        <v>45.25</v>
      </c>
      <c r="DP6" s="33">
        <f t="shared" si="12"/>
        <v>46.27</v>
      </c>
      <c r="DQ6" s="32" t="str">
        <f>IF(DQ7="","",IF(DQ7="-","【-】","【"&amp;SUBSTITUTE(TEXT(DQ7,"#,##0.00"),"-","△")&amp;"】"))</f>
        <v>【47.18】</v>
      </c>
      <c r="DR6" s="33">
        <f>IF(DR7="",NA(),DR7)</f>
        <v>7.39</v>
      </c>
      <c r="DS6" s="33">
        <f t="shared" ref="DS6:EA6" si="13">IF(DS7="",NA(),DS7)</f>
        <v>11.72</v>
      </c>
      <c r="DT6" s="33">
        <f t="shared" si="13"/>
        <v>11.76</v>
      </c>
      <c r="DU6" s="33">
        <f t="shared" si="13"/>
        <v>11.77</v>
      </c>
      <c r="DV6" s="33">
        <f t="shared" si="13"/>
        <v>14.43</v>
      </c>
      <c r="DW6" s="33">
        <f t="shared" si="13"/>
        <v>7.67</v>
      </c>
      <c r="DX6" s="33">
        <f t="shared" si="13"/>
        <v>8.4</v>
      </c>
      <c r="DY6" s="33">
        <f t="shared" si="13"/>
        <v>9.7100000000000009</v>
      </c>
      <c r="DZ6" s="33">
        <f t="shared" si="13"/>
        <v>10.71</v>
      </c>
      <c r="EA6" s="33">
        <f t="shared" si="13"/>
        <v>10.93</v>
      </c>
      <c r="EB6" s="32" t="str">
        <f>IF(EB7="","",IF(EB7="-","【-】","【"&amp;SUBSTITUTE(TEXT(EB7,"#,##0.00"),"-","△")&amp;"】"))</f>
        <v>【13.18】</v>
      </c>
      <c r="EC6" s="33">
        <f>IF(EC7="",NA(),EC7)</f>
        <v>0.4</v>
      </c>
      <c r="ED6" s="33">
        <f t="shared" ref="ED6:EL6" si="14">IF(ED7="",NA(),ED7)</f>
        <v>0.53</v>
      </c>
      <c r="EE6" s="33">
        <f t="shared" si="14"/>
        <v>0.47</v>
      </c>
      <c r="EF6" s="33">
        <f t="shared" si="14"/>
        <v>0.34</v>
      </c>
      <c r="EG6" s="33">
        <f t="shared" si="14"/>
        <v>0.37</v>
      </c>
      <c r="EH6" s="33">
        <f t="shared" si="14"/>
        <v>0.84</v>
      </c>
      <c r="EI6" s="33">
        <f t="shared" si="14"/>
        <v>0.78</v>
      </c>
      <c r="EJ6" s="33">
        <f t="shared" si="14"/>
        <v>0.83</v>
      </c>
      <c r="EK6" s="33">
        <f t="shared" si="14"/>
        <v>0.72</v>
      </c>
      <c r="EL6" s="33">
        <f t="shared" si="14"/>
        <v>0.71</v>
      </c>
      <c r="EM6" s="32" t="str">
        <f>IF(EM7="","",IF(EM7="-","【-】","【"&amp;SUBSTITUTE(TEXT(EM7,"#,##0.00"),"-","△")&amp;"】"))</f>
        <v>【0.85】</v>
      </c>
    </row>
    <row r="7" spans="1:143" s="34" customFormat="1">
      <c r="A7" s="26"/>
      <c r="B7" s="35">
        <v>2015</v>
      </c>
      <c r="C7" s="35">
        <v>232246</v>
      </c>
      <c r="D7" s="35">
        <v>46</v>
      </c>
      <c r="E7" s="35">
        <v>1</v>
      </c>
      <c r="F7" s="35">
        <v>0</v>
      </c>
      <c r="G7" s="35">
        <v>1</v>
      </c>
      <c r="H7" s="35" t="s">
        <v>93</v>
      </c>
      <c r="I7" s="35" t="s">
        <v>94</v>
      </c>
      <c r="J7" s="35" t="s">
        <v>95</v>
      </c>
      <c r="K7" s="35" t="s">
        <v>96</v>
      </c>
      <c r="L7" s="35" t="s">
        <v>97</v>
      </c>
      <c r="M7" s="36" t="s">
        <v>98</v>
      </c>
      <c r="N7" s="36">
        <v>80.33</v>
      </c>
      <c r="O7" s="36">
        <v>99.93</v>
      </c>
      <c r="P7" s="36">
        <v>2170</v>
      </c>
      <c r="Q7" s="36">
        <v>86084</v>
      </c>
      <c r="R7" s="36">
        <v>45.9</v>
      </c>
      <c r="S7" s="36">
        <v>1875.47</v>
      </c>
      <c r="T7" s="36">
        <v>85966</v>
      </c>
      <c r="U7" s="36">
        <v>45.76</v>
      </c>
      <c r="V7" s="36">
        <v>1878.63</v>
      </c>
      <c r="W7" s="36">
        <v>103.1</v>
      </c>
      <c r="X7" s="36">
        <v>102.24</v>
      </c>
      <c r="Y7" s="36">
        <v>101.88</v>
      </c>
      <c r="Z7" s="36">
        <v>109.42</v>
      </c>
      <c r="AA7" s="36">
        <v>109.48</v>
      </c>
      <c r="AB7" s="36">
        <v>107.68</v>
      </c>
      <c r="AC7" s="36">
        <v>108.24</v>
      </c>
      <c r="AD7" s="36">
        <v>107.8</v>
      </c>
      <c r="AE7" s="36">
        <v>111.96</v>
      </c>
      <c r="AF7" s="36">
        <v>112.69</v>
      </c>
      <c r="AG7" s="36">
        <v>113.56</v>
      </c>
      <c r="AH7" s="36">
        <v>0</v>
      </c>
      <c r="AI7" s="36">
        <v>0</v>
      </c>
      <c r="AJ7" s="36">
        <v>0</v>
      </c>
      <c r="AK7" s="36">
        <v>0</v>
      </c>
      <c r="AL7" s="36">
        <v>0</v>
      </c>
      <c r="AM7" s="36">
        <v>4.67</v>
      </c>
      <c r="AN7" s="36">
        <v>4.46</v>
      </c>
      <c r="AO7" s="36">
        <v>4.3899999999999997</v>
      </c>
      <c r="AP7" s="36">
        <v>0.41</v>
      </c>
      <c r="AQ7" s="36">
        <v>0.54</v>
      </c>
      <c r="AR7" s="36">
        <v>0.87</v>
      </c>
      <c r="AS7" s="36">
        <v>302.04000000000002</v>
      </c>
      <c r="AT7" s="36">
        <v>417.22</v>
      </c>
      <c r="AU7" s="36">
        <v>534.66</v>
      </c>
      <c r="AV7" s="36">
        <v>179.56</v>
      </c>
      <c r="AW7" s="36">
        <v>180.31</v>
      </c>
      <c r="AX7" s="36">
        <v>695.41</v>
      </c>
      <c r="AY7" s="36">
        <v>701</v>
      </c>
      <c r="AZ7" s="36">
        <v>739.59</v>
      </c>
      <c r="BA7" s="36">
        <v>335.95</v>
      </c>
      <c r="BB7" s="36">
        <v>346.59</v>
      </c>
      <c r="BC7" s="36">
        <v>262.74</v>
      </c>
      <c r="BD7" s="36">
        <v>75.75</v>
      </c>
      <c r="BE7" s="36">
        <v>70.56</v>
      </c>
      <c r="BF7" s="36">
        <v>65.17</v>
      </c>
      <c r="BG7" s="36">
        <v>75.02</v>
      </c>
      <c r="BH7" s="36">
        <v>83.59</v>
      </c>
      <c r="BI7" s="36">
        <v>343.45</v>
      </c>
      <c r="BJ7" s="36">
        <v>330.99</v>
      </c>
      <c r="BK7" s="36">
        <v>324.08999999999997</v>
      </c>
      <c r="BL7" s="36">
        <v>319.82</v>
      </c>
      <c r="BM7" s="36">
        <v>312.02999999999997</v>
      </c>
      <c r="BN7" s="36">
        <v>276.38</v>
      </c>
      <c r="BO7" s="36">
        <v>98.56</v>
      </c>
      <c r="BP7" s="36">
        <v>98.36</v>
      </c>
      <c r="BQ7" s="36">
        <v>96.3</v>
      </c>
      <c r="BR7" s="36">
        <v>104.18</v>
      </c>
      <c r="BS7" s="36">
        <v>104.4</v>
      </c>
      <c r="BT7" s="36">
        <v>99.61</v>
      </c>
      <c r="BU7" s="36">
        <v>100.27</v>
      </c>
      <c r="BV7" s="36">
        <v>99.46</v>
      </c>
      <c r="BW7" s="36">
        <v>105.21</v>
      </c>
      <c r="BX7" s="36">
        <v>105.71</v>
      </c>
      <c r="BY7" s="36">
        <v>104.99</v>
      </c>
      <c r="BZ7" s="36">
        <v>121.53</v>
      </c>
      <c r="CA7" s="36">
        <v>121.82</v>
      </c>
      <c r="CB7" s="36">
        <v>124.21</v>
      </c>
      <c r="CC7" s="36">
        <v>114.7</v>
      </c>
      <c r="CD7" s="36">
        <v>114.16</v>
      </c>
      <c r="CE7" s="36">
        <v>169.59</v>
      </c>
      <c r="CF7" s="36">
        <v>169.62</v>
      </c>
      <c r="CG7" s="36">
        <v>171.78</v>
      </c>
      <c r="CH7" s="36">
        <v>162.59</v>
      </c>
      <c r="CI7" s="36">
        <v>162.15</v>
      </c>
      <c r="CJ7" s="36">
        <v>163.72</v>
      </c>
      <c r="CK7" s="36">
        <v>56.26</v>
      </c>
      <c r="CL7" s="36">
        <v>56.16</v>
      </c>
      <c r="CM7" s="36">
        <v>55.75</v>
      </c>
      <c r="CN7" s="36">
        <v>55.06</v>
      </c>
      <c r="CO7" s="36">
        <v>54.7</v>
      </c>
      <c r="CP7" s="36">
        <v>60.04</v>
      </c>
      <c r="CQ7" s="36">
        <v>59.88</v>
      </c>
      <c r="CR7" s="36">
        <v>59.68</v>
      </c>
      <c r="CS7" s="36">
        <v>59.17</v>
      </c>
      <c r="CT7" s="36">
        <v>59.34</v>
      </c>
      <c r="CU7" s="36">
        <v>59.76</v>
      </c>
      <c r="CV7" s="36">
        <v>94.35</v>
      </c>
      <c r="CW7" s="36">
        <v>94.28</v>
      </c>
      <c r="CX7" s="36">
        <v>94.6</v>
      </c>
      <c r="CY7" s="36">
        <v>93.89</v>
      </c>
      <c r="CZ7" s="36">
        <v>94.5</v>
      </c>
      <c r="DA7" s="36">
        <v>87.33</v>
      </c>
      <c r="DB7" s="36">
        <v>87.65</v>
      </c>
      <c r="DC7" s="36">
        <v>87.63</v>
      </c>
      <c r="DD7" s="36">
        <v>87.6</v>
      </c>
      <c r="DE7" s="36">
        <v>87.74</v>
      </c>
      <c r="DF7" s="36">
        <v>89.95</v>
      </c>
      <c r="DG7" s="36">
        <v>38.21</v>
      </c>
      <c r="DH7" s="36">
        <v>39.21</v>
      </c>
      <c r="DI7" s="36">
        <v>40.35</v>
      </c>
      <c r="DJ7" s="36">
        <v>46.84</v>
      </c>
      <c r="DK7" s="36">
        <v>47.15</v>
      </c>
      <c r="DL7" s="36">
        <v>37.71</v>
      </c>
      <c r="DM7" s="36">
        <v>38.69</v>
      </c>
      <c r="DN7" s="36">
        <v>39.65</v>
      </c>
      <c r="DO7" s="36">
        <v>45.25</v>
      </c>
      <c r="DP7" s="36">
        <v>46.27</v>
      </c>
      <c r="DQ7" s="36">
        <v>47.18</v>
      </c>
      <c r="DR7" s="36">
        <v>7.39</v>
      </c>
      <c r="DS7" s="36">
        <v>11.72</v>
      </c>
      <c r="DT7" s="36">
        <v>11.76</v>
      </c>
      <c r="DU7" s="36">
        <v>11.77</v>
      </c>
      <c r="DV7" s="36">
        <v>14.43</v>
      </c>
      <c r="DW7" s="36">
        <v>7.67</v>
      </c>
      <c r="DX7" s="36">
        <v>8.4</v>
      </c>
      <c r="DY7" s="36">
        <v>9.7100000000000009</v>
      </c>
      <c r="DZ7" s="36">
        <v>10.71</v>
      </c>
      <c r="EA7" s="36">
        <v>10.93</v>
      </c>
      <c r="EB7" s="36">
        <v>13.18</v>
      </c>
      <c r="EC7" s="36">
        <v>0.4</v>
      </c>
      <c r="ED7" s="36">
        <v>0.53</v>
      </c>
      <c r="EE7" s="36">
        <v>0.47</v>
      </c>
      <c r="EF7" s="36">
        <v>0.34</v>
      </c>
      <c r="EG7" s="36">
        <v>0.37</v>
      </c>
      <c r="EH7" s="36">
        <v>0.84</v>
      </c>
      <c r="EI7" s="36">
        <v>0.78</v>
      </c>
      <c r="EJ7" s="36">
        <v>0.83</v>
      </c>
      <c r="EK7" s="36">
        <v>0.72</v>
      </c>
      <c r="EL7" s="36">
        <v>0.71</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cp:lastPrinted>2017-02-20T06:33:49Z</cp:lastPrinted>
  <dcterms:created xsi:type="dcterms:W3CDTF">2017-02-01T08:43:08Z</dcterms:created>
  <dcterms:modified xsi:type="dcterms:W3CDTF">2017-02-21T09:46:11Z</dcterms:modified>
  <cp:category/>
</cp:coreProperties>
</file>