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0" yWindow="0" windowWidth="16395" windowHeight="6690"/>
  </bookViews>
  <sheets>
    <sheet name="法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L10" i="4" s="1"/>
  <c r="T6" i="5"/>
  <c r="S6" i="5"/>
  <c r="R6" i="5"/>
  <c r="AL8" i="4" s="1"/>
  <c r="Q6" i="5"/>
  <c r="AD10" i="4" s="1"/>
  <c r="P6" i="5"/>
  <c r="O6" i="5"/>
  <c r="N6" i="5"/>
  <c r="I10" i="4" s="1"/>
  <c r="M6" i="5"/>
  <c r="B10" i="4" s="1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BB10" i="4"/>
  <c r="AT10" i="4"/>
  <c r="W10" i="4"/>
  <c r="P10" i="4"/>
  <c r="BB8" i="4"/>
  <c r="AT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<sst xmlns="http://schemas.openxmlformats.org/spreadsheetml/2006/main" count="225" uniqueCount="109">
  <si>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</si>
  <si>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</si>
  <si>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</si>
  <si>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</si>
  <si>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</si>
  <si>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</si>
  <si>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</si>
  <si>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</si>
  <si>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</si>
  <si>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</si>
  <si>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</si>
  <si>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</si>
  <si>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</si>
  <si>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</si>
  <si>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</si>
  <si>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</si>
  <si>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</si>
  <si>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</si>
  <si>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</si>
  <si>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</si>
  <si>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</si>
  <si>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</si>
  <si>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</si>
  <si>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</si>
  <si>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</si>
  <si>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</si>
  <si>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</si>
  <si>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</si>
  <si>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</si>
  <si>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</si>
  <si>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</si>
  <si>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</si>
  <si>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</si>
  <si>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</si>
  <si>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</si>
  <si>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</si>
  <si>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</si>
  <si>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</si>
  <si>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</si>
  <si>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</si>
  <si>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</si>
  <si>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※　平成23年度から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83" eb="85">
      <t>ヘイセイ</t>
    </rPh>
    <rPh sb="87" eb="89">
      <t>ネンド</t>
    </rPh>
    <rPh sb="90" eb="92">
      <t>ジギョウ</t>
    </rPh>
    <rPh sb="92" eb="93">
      <t>スウ</t>
    </rPh>
    <rPh sb="94" eb="95">
      <t>モト</t>
    </rPh>
    <rPh sb="96" eb="98">
      <t>ルイジ</t>
    </rPh>
    <rPh sb="98" eb="100">
      <t>ダンタイ</t>
    </rPh>
    <rPh sb="100" eb="102">
      <t>ヘイキン</t>
    </rPh>
    <rPh sb="102" eb="103">
      <t>アタイ</t>
    </rPh>
    <rPh sb="104" eb="106">
      <t>サンシュツ</t>
    </rPh>
    <phoneticPr fontId="4"/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</si>
  <si>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</si>
  <si>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</si>
  <si>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</si>
  <si>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</si>
  <si>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</si>
  <si>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</si>
  <si>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</si>
  <si>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</si>
  <si>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</si>
  <si>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</si>
  <si>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</si>
  <si>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</si>
  <si>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</si>
  <si>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</si>
  <si>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</si>
  <si>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</si>
  <si>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</si>
  <si>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</si>
  <si>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</si>
  <si>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</si>
  <si>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</si>
  <si>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</si>
  <si>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</si>
  <si>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</si>
  <si>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</si>
  <si>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</si>
  <si>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</si>
  <si>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</si>
  <si>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</si>
  <si>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</si>
  <si>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</si>
  <si>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</si>
  <si>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</si>
  <si>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</si>
  <si>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</si>
  <si>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</si>
  <si>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</si>
  <si>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</si>
  <si>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</si>
  <si>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</si>
  <si>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</si>
  <si>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</si>
  <si>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</si>
  <si>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</si>
  <si>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</si>
  <si>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</si>
  <si>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</si>
  <si>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</si>
  <si>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</si>
  <si>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</si>
  <si>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</si>
  <si>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</si>
  <si>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</si>
  <si>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</si>
  <si>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愛知県　知多市</t>
  </si>
  <si>
    <t>法適用</t>
  </si>
  <si>
    <t>下水道事業</t>
  </si>
  <si>
    <t>特定環境保全公共下水道</t>
  </si>
  <si>
    <t>D1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</si>
  <si>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</si>
  <si>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</si>
  <si>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</si>
  <si>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</si>
  <si>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</si>
  <si>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</si>
  <si>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特定環境保全公共下水道事業は、公共下水道事業と同一会計により、両者一体として事業経営しています。各事業の経営指数数値は乖離しているものもありますが、同一経営方針の下、事業の健全化、効率化に努めています。分析結果は共通となりますので、公共下水道事業の経営比較分析表の分析欄をご覧ください。</t>
    <phoneticPr fontId="4"/>
  </si>
  <si>
    <t>　同上</t>
    <rPh sb="1" eb="3">
      <t>ドウジョウ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</si>
</sst>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123776"/>
        <c:axId val="102134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0.1</c:v>
                </c:pt>
                <c:pt idx="1">
                  <c:v>0.11</c:v>
                </c:pt>
                <c:pt idx="2">
                  <c:v>0.05</c:v>
                </c:pt>
                <c:pt idx="3">
                  <c:v>7.0000000000000007E-2</c:v>
                </c:pt>
                <c:pt idx="4">
                  <c:v>0.08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123776"/>
        <c:axId val="102134144"/>
      </c:lineChart>
      <c:dateAx>
        <c:axId val="102123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134144"/>
        <c:crosses val="autoZero"/>
        <c:auto val="1"/>
        <c:lblOffset val="100"/>
        <c:baseTimeUnit val="years"/>
      </c:dateAx>
      <c:valAx>
        <c:axId val="102134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123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72.73</c:v>
                </c:pt>
                <c:pt idx="1">
                  <c:v>71.98</c:v>
                </c:pt>
                <c:pt idx="2">
                  <c:v>70.89</c:v>
                </c:pt>
                <c:pt idx="3">
                  <c:v>74.290000000000006</c:v>
                </c:pt>
                <c:pt idx="4">
                  <c:v>73.2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164352"/>
        <c:axId val="103747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91.52</c:v>
                </c:pt>
                <c:pt idx="1">
                  <c:v>94.73</c:v>
                </c:pt>
                <c:pt idx="2">
                  <c:v>95.21</c:v>
                </c:pt>
                <c:pt idx="3">
                  <c:v>93.62</c:v>
                </c:pt>
                <c:pt idx="4">
                  <c:v>99.07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164352"/>
        <c:axId val="103747584"/>
      </c:lineChart>
      <c:dateAx>
        <c:axId val="102164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747584"/>
        <c:crosses val="autoZero"/>
        <c:auto val="1"/>
        <c:lblOffset val="100"/>
        <c:baseTimeUnit val="years"/>
      </c:dateAx>
      <c:valAx>
        <c:axId val="103747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164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24.85</c:v>
                </c:pt>
                <c:pt idx="1">
                  <c:v>26.23</c:v>
                </c:pt>
                <c:pt idx="2">
                  <c:v>27.59</c:v>
                </c:pt>
                <c:pt idx="3">
                  <c:v>41.39</c:v>
                </c:pt>
                <c:pt idx="4">
                  <c:v>43.27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769600"/>
        <c:axId val="103771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11.86</c:v>
                </c:pt>
                <c:pt idx="1">
                  <c:v>12.99</c:v>
                </c:pt>
                <c:pt idx="2">
                  <c:v>15.12</c:v>
                </c:pt>
                <c:pt idx="3">
                  <c:v>23.33</c:v>
                </c:pt>
                <c:pt idx="4">
                  <c:v>25.07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769600"/>
        <c:axId val="103771520"/>
      </c:lineChart>
      <c:dateAx>
        <c:axId val="103769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771520"/>
        <c:crosses val="autoZero"/>
        <c:auto val="1"/>
        <c:lblOffset val="100"/>
        <c:baseTimeUnit val="years"/>
      </c:dateAx>
      <c:valAx>
        <c:axId val="103771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769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814272"/>
        <c:axId val="1038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814272"/>
        <c:axId val="103816192"/>
      </c:lineChart>
      <c:dateAx>
        <c:axId val="103814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816192"/>
        <c:crosses val="autoZero"/>
        <c:auto val="1"/>
        <c:lblOffset val="100"/>
        <c:baseTimeUnit val="years"/>
      </c:dateAx>
      <c:valAx>
        <c:axId val="1038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814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852.34</c:v>
                </c:pt>
                <c:pt idx="1">
                  <c:v>881.23</c:v>
                </c:pt>
                <c:pt idx="2">
                  <c:v>950.26</c:v>
                </c:pt>
                <c:pt idx="3">
                  <c:v>1027.1600000000001</c:v>
                </c:pt>
                <c:pt idx="4">
                  <c:v>1071.8699999999999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861248"/>
        <c:axId val="103867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243.86</c:v>
                </c:pt>
                <c:pt idx="1">
                  <c:v>236.15</c:v>
                </c:pt>
                <c:pt idx="2">
                  <c:v>126.87</c:v>
                </c:pt>
                <c:pt idx="3">
                  <c:v>50.43</c:v>
                </c:pt>
                <c:pt idx="4">
                  <c:v>64.760000000000005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861248"/>
        <c:axId val="103867520"/>
      </c:lineChart>
      <c:dateAx>
        <c:axId val="103861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867520"/>
        <c:crosses val="autoZero"/>
        <c:auto val="1"/>
        <c:lblOffset val="100"/>
        <c:baseTimeUnit val="years"/>
      </c:dateAx>
      <c:valAx>
        <c:axId val="103867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861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13614.45</c:v>
                </c:pt>
                <c:pt idx="1">
                  <c:v>11721.35</c:v>
                </c:pt>
                <c:pt idx="2">
                  <c:v>13666.89</c:v>
                </c:pt>
                <c:pt idx="3">
                  <c:v>962</c:v>
                </c:pt>
                <c:pt idx="4">
                  <c:v>1987.88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897728"/>
        <c:axId val="103908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341.28</c:v>
                </c:pt>
                <c:pt idx="1">
                  <c:v>243.58</c:v>
                </c:pt>
                <c:pt idx="2">
                  <c:v>354.61</c:v>
                </c:pt>
                <c:pt idx="3">
                  <c:v>34.29</c:v>
                </c:pt>
                <c:pt idx="4">
                  <c:v>88.18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897728"/>
        <c:axId val="103908096"/>
      </c:lineChart>
      <c:dateAx>
        <c:axId val="103897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908096"/>
        <c:crosses val="autoZero"/>
        <c:auto val="1"/>
        <c:lblOffset val="100"/>
        <c:baseTimeUnit val="years"/>
      </c:dateAx>
      <c:valAx>
        <c:axId val="103908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89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928576"/>
        <c:axId val="103930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1764.87</c:v>
                </c:pt>
                <c:pt idx="1">
                  <c:v>1622.51</c:v>
                </c:pt>
                <c:pt idx="2">
                  <c:v>1655.47</c:v>
                </c:pt>
                <c:pt idx="3">
                  <c:v>1504.21</c:v>
                </c:pt>
                <c:pt idx="4">
                  <c:v>1390.86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928576"/>
        <c:axId val="103930496"/>
      </c:lineChart>
      <c:dateAx>
        <c:axId val="103928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930496"/>
        <c:crosses val="autoZero"/>
        <c:auto val="1"/>
        <c:lblOffset val="100"/>
        <c:baseTimeUnit val="years"/>
      </c:dateAx>
      <c:valAx>
        <c:axId val="103930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928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66.5</c:v>
                </c:pt>
                <c:pt idx="1">
                  <c:v>68.400000000000006</c:v>
                </c:pt>
                <c:pt idx="2">
                  <c:v>68.19</c:v>
                </c:pt>
                <c:pt idx="3">
                  <c:v>67.06</c:v>
                </c:pt>
                <c:pt idx="4">
                  <c:v>66.37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042496"/>
        <c:axId val="10404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60.75</c:v>
                </c:pt>
                <c:pt idx="1">
                  <c:v>62.83</c:v>
                </c:pt>
                <c:pt idx="2">
                  <c:v>67.92</c:v>
                </c:pt>
                <c:pt idx="3">
                  <c:v>67.41</c:v>
                </c:pt>
                <c:pt idx="4">
                  <c:v>76.849999999999994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042496"/>
        <c:axId val="104044416"/>
      </c:lineChart>
      <c:dateAx>
        <c:axId val="104042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044416"/>
        <c:crosses val="autoZero"/>
        <c:auto val="1"/>
        <c:lblOffset val="100"/>
        <c:baseTimeUnit val="years"/>
      </c:dateAx>
      <c:valAx>
        <c:axId val="10404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042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145.41999999999999</c:v>
                </c:pt>
                <c:pt idx="1">
                  <c:v>142.99</c:v>
                </c:pt>
                <c:pt idx="2">
                  <c:v>143.28</c:v>
                </c:pt>
                <c:pt idx="3">
                  <c:v>145.69</c:v>
                </c:pt>
                <c:pt idx="4">
                  <c:v>147.07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082432"/>
        <c:axId val="104084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256</c:v>
                </c:pt>
                <c:pt idx="1">
                  <c:v>250.43</c:v>
                </c:pt>
                <c:pt idx="2">
                  <c:v>209.77</c:v>
                </c:pt>
                <c:pt idx="3">
                  <c:v>216.49</c:v>
                </c:pt>
                <c:pt idx="4">
                  <c:v>198.4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082432"/>
        <c:axId val="104084608"/>
      </c:lineChart>
      <c:dateAx>
        <c:axId val="104082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084608"/>
        <c:crosses val="autoZero"/>
        <c:auto val="1"/>
        <c:lblOffset val="100"/>
        <c:baseTimeUnit val="years"/>
      </c:dateAx>
      <c:valAx>
        <c:axId val="104084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082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098432"/>
        <c:axId val="104125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41.59</c:v>
                </c:pt>
                <c:pt idx="1">
                  <c:v>42.31</c:v>
                </c:pt>
                <c:pt idx="2">
                  <c:v>35.32</c:v>
                </c:pt>
                <c:pt idx="3">
                  <c:v>38.409999999999997</c:v>
                </c:pt>
                <c:pt idx="4">
                  <c:v>39.25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098432"/>
        <c:axId val="104125184"/>
      </c:lineChart>
      <c:dateAx>
        <c:axId val="104098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125184"/>
        <c:crosses val="autoZero"/>
        <c:auto val="1"/>
        <c:lblOffset val="100"/>
        <c:baseTimeUnit val="years"/>
      </c:dateAx>
      <c:valAx>
        <c:axId val="104125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098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94.11</c:v>
                </c:pt>
                <c:pt idx="1">
                  <c:v>94.1</c:v>
                </c:pt>
                <c:pt idx="2">
                  <c:v>94.22</c:v>
                </c:pt>
                <c:pt idx="3">
                  <c:v>94.56</c:v>
                </c:pt>
                <c:pt idx="4">
                  <c:v>95.68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257984"/>
        <c:axId val="105272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80.47</c:v>
                </c:pt>
                <c:pt idx="1">
                  <c:v>81.3</c:v>
                </c:pt>
                <c:pt idx="2">
                  <c:v>85.67</c:v>
                </c:pt>
                <c:pt idx="3">
                  <c:v>86.28</c:v>
                </c:pt>
                <c:pt idx="4">
                  <c:v>86.43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57984"/>
        <c:axId val="105272448"/>
      </c:lineChart>
      <c:dateAx>
        <c:axId val="105257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272448"/>
        <c:crosses val="autoZero"/>
        <c:auto val="1"/>
        <c:lblOffset val="100"/>
        <c:baseTimeUnit val="years"/>
      </c:dateAx>
      <c:valAx>
        <c:axId val="105272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257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6AC4B88-3192-4615-AEF1-688FD600B4B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【100.36】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49887DF-759A-4853-BD07-EDACFC23EC7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【98.78】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1400753-5BBD-4A34-A4BD-DD1FAD8635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【58.70】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22C7805-F34A-4A16-88B9-25989004257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【1,457.06】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DD52B08-049D-4F3F-9C7B-3895AB23BA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【81.28】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5CAA96B-1D78-4CBF-9F2F-4CB28931145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5039F6-8C6B-47BA-AD52-30D7266FDE9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【250.25】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010D295-24A3-4C3D-BD9A-E1301BC05C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E719AD0-3BFB-404E-BF6E-B64BB3D7290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【22.75】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B4B7D35-4287-4A8F-BD84-AC12A074069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CAC7F95-19C4-4068-B3EE-948FD252D0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愛知県　知多市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特定環境保全公共下水道</v>
      </c>
      <c r="Q8" s="70"/>
      <c r="R8" s="70"/>
      <c r="S8" s="70"/>
      <c r="T8" s="70"/>
      <c r="U8" s="70"/>
      <c r="V8" s="70"/>
      <c r="W8" s="70" t="str">
        <f>データ!L6</f>
        <v>D1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86084</v>
      </c>
      <c r="AM8" s="64"/>
      <c r="AN8" s="64"/>
      <c r="AO8" s="64"/>
      <c r="AP8" s="64"/>
      <c r="AQ8" s="64"/>
      <c r="AR8" s="64"/>
      <c r="AS8" s="64"/>
      <c r="AT8" s="63">
        <f>データ!S6</f>
        <v>45.9</v>
      </c>
      <c r="AU8" s="63"/>
      <c r="AV8" s="63"/>
      <c r="AW8" s="63"/>
      <c r="AX8" s="63"/>
      <c r="AY8" s="63"/>
      <c r="AZ8" s="63"/>
      <c r="BA8" s="63"/>
      <c r="BB8" s="63">
        <f>データ!T6</f>
        <v>1875.47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>
        <f>データ!N6</f>
        <v>98.07</v>
      </c>
      <c r="J10" s="63"/>
      <c r="K10" s="63"/>
      <c r="L10" s="63"/>
      <c r="M10" s="63"/>
      <c r="N10" s="63"/>
      <c r="O10" s="63"/>
      <c r="P10" s="63">
        <f>データ!O6</f>
        <v>2.0699999999999998</v>
      </c>
      <c r="Q10" s="63"/>
      <c r="R10" s="63"/>
      <c r="S10" s="63"/>
      <c r="T10" s="63"/>
      <c r="U10" s="63"/>
      <c r="V10" s="63"/>
      <c r="W10" s="63">
        <f>データ!P6</f>
        <v>88.84</v>
      </c>
      <c r="X10" s="63"/>
      <c r="Y10" s="63"/>
      <c r="Z10" s="63"/>
      <c r="AA10" s="63"/>
      <c r="AB10" s="63"/>
      <c r="AC10" s="63"/>
      <c r="AD10" s="64">
        <f>データ!Q6</f>
        <v>2019</v>
      </c>
      <c r="AE10" s="64"/>
      <c r="AF10" s="64"/>
      <c r="AG10" s="64"/>
      <c r="AH10" s="64"/>
      <c r="AI10" s="64"/>
      <c r="AJ10" s="64"/>
      <c r="AK10" s="2"/>
      <c r="AL10" s="64">
        <f>データ!U6</f>
        <v>1784</v>
      </c>
      <c r="AM10" s="64"/>
      <c r="AN10" s="64"/>
      <c r="AO10" s="64"/>
      <c r="AP10" s="64"/>
      <c r="AQ10" s="64"/>
      <c r="AR10" s="64"/>
      <c r="AS10" s="64"/>
      <c r="AT10" s="63">
        <f>データ!V6</f>
        <v>0.8</v>
      </c>
      <c r="AU10" s="63"/>
      <c r="AV10" s="63"/>
      <c r="AW10" s="63"/>
      <c r="AX10" s="63"/>
      <c r="AY10" s="63"/>
      <c r="AZ10" s="63"/>
      <c r="BA10" s="63"/>
      <c r="BB10" s="63">
        <f>データ!W6</f>
        <v>2230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107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108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108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Q10"/>
  <sheetViews>
    <sheetView showGridLines="0" workbookViewId="0"/>
  </sheetViews>
  <sheetFormatPr defaultRowHeight="13.5"/>
  <cols>
    <col min="2" max="143" width="11.875" customWidth="1"/>
  </cols>
  <sheetData>
    <row r="1" spans="1:147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7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7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7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7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7" s="34" customFormat="1">
      <c r="A6" s="26" t="s">
        <v>95</v>
      </c>
      <c r="B6" s="31">
        <f>B7</f>
        <v>2015</v>
      </c>
      <c r="C6" s="31">
        <f t="shared" ref="C6:W6" si="3">C7</f>
        <v>232246</v>
      </c>
      <c r="D6" s="31">
        <f t="shared" si="3"/>
        <v>46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愛知県　知多市</v>
      </c>
      <c r="I6" s="31" t="str">
        <f t="shared" si="3"/>
        <v>法適用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D1</v>
      </c>
      <c r="M6" s="32" t="str">
        <f t="shared" si="3"/>
        <v>-</v>
      </c>
      <c r="N6" s="32">
        <f t="shared" si="3"/>
        <v>98.07</v>
      </c>
      <c r="O6" s="32">
        <f t="shared" si="3"/>
        <v>2.0699999999999998</v>
      </c>
      <c r="P6" s="32">
        <f t="shared" si="3"/>
        <v>88.84</v>
      </c>
      <c r="Q6" s="32">
        <f t="shared" si="3"/>
        <v>2019</v>
      </c>
      <c r="R6" s="32">
        <f t="shared" si="3"/>
        <v>86084</v>
      </c>
      <c r="S6" s="32">
        <f t="shared" si="3"/>
        <v>45.9</v>
      </c>
      <c r="T6" s="32">
        <f t="shared" si="3"/>
        <v>1875.47</v>
      </c>
      <c r="U6" s="32">
        <f t="shared" si="3"/>
        <v>1784</v>
      </c>
      <c r="V6" s="32">
        <f t="shared" si="3"/>
        <v>0.8</v>
      </c>
      <c r="W6" s="32">
        <f t="shared" si="3"/>
        <v>2230</v>
      </c>
      <c r="X6" s="33">
        <f>IF(X7="",NA(),X7)</f>
        <v>72.73</v>
      </c>
      <c r="Y6" s="33">
        <f t="shared" ref="Y6:AG6" si="4">IF(Y7="",NA(),Y7)</f>
        <v>71.98</v>
      </c>
      <c r="Z6" s="33">
        <f t="shared" si="4"/>
        <v>70.89</v>
      </c>
      <c r="AA6" s="33">
        <f t="shared" si="4"/>
        <v>74.290000000000006</v>
      </c>
      <c r="AB6" s="33">
        <f t="shared" si="4"/>
        <v>73.2</v>
      </c>
      <c r="AC6" s="33">
        <f t="shared" si="4"/>
        <v>91.52</v>
      </c>
      <c r="AD6" s="33">
        <f t="shared" si="4"/>
        <v>94.73</v>
      </c>
      <c r="AE6" s="33">
        <f t="shared" si="4"/>
        <v>95.21</v>
      </c>
      <c r="AF6" s="33">
        <f t="shared" si="4"/>
        <v>93.62</v>
      </c>
      <c r="AG6" s="33">
        <f t="shared" si="4"/>
        <v>99.07</v>
      </c>
      <c r="AH6" s="32" t="str">
        <f>IF(AH7="","",IF(AH7="-","【-】","【"&amp;SUBSTITUTE(TEXT(AH7,"#,##0.00"),"-","△")&amp;"】"))</f>
        <v>【100.36】</v>
      </c>
      <c r="AI6" s="33">
        <f>IF(AI7="",NA(),AI7)</f>
        <v>852.34</v>
      </c>
      <c r="AJ6" s="33">
        <f t="shared" ref="AJ6:AR6" si="5">IF(AJ7="",NA(),AJ7)</f>
        <v>881.23</v>
      </c>
      <c r="AK6" s="33">
        <f t="shared" si="5"/>
        <v>950.26</v>
      </c>
      <c r="AL6" s="33">
        <f t="shared" si="5"/>
        <v>1027.1600000000001</v>
      </c>
      <c r="AM6" s="33">
        <f t="shared" si="5"/>
        <v>1071.8699999999999</v>
      </c>
      <c r="AN6" s="33">
        <f t="shared" si="5"/>
        <v>243.86</v>
      </c>
      <c r="AO6" s="33">
        <f t="shared" si="5"/>
        <v>236.15</v>
      </c>
      <c r="AP6" s="33">
        <f t="shared" si="5"/>
        <v>126.87</v>
      </c>
      <c r="AQ6" s="33">
        <f t="shared" si="5"/>
        <v>50.43</v>
      </c>
      <c r="AR6" s="33">
        <f t="shared" si="5"/>
        <v>64.760000000000005</v>
      </c>
      <c r="AS6" s="32" t="str">
        <f>IF(AS7="","",IF(AS7="-","【-】","【"&amp;SUBSTITUTE(TEXT(AS7,"#,##0.00"),"-","△")&amp;"】"))</f>
        <v>【98.78】</v>
      </c>
      <c r="AT6" s="33">
        <f>IF(AT7="",NA(),AT7)</f>
        <v>13614.45</v>
      </c>
      <c r="AU6" s="33">
        <f t="shared" ref="AU6:BC6" si="6">IF(AU7="",NA(),AU7)</f>
        <v>11721.35</v>
      </c>
      <c r="AV6" s="33">
        <f t="shared" si="6"/>
        <v>13666.89</v>
      </c>
      <c r="AW6" s="33">
        <f t="shared" si="6"/>
        <v>962</v>
      </c>
      <c r="AX6" s="33">
        <f t="shared" si="6"/>
        <v>1987.88</v>
      </c>
      <c r="AY6" s="33">
        <f t="shared" si="6"/>
        <v>341.28</v>
      </c>
      <c r="AZ6" s="33">
        <f t="shared" si="6"/>
        <v>243.58</v>
      </c>
      <c r="BA6" s="33">
        <f t="shared" si="6"/>
        <v>354.61</v>
      </c>
      <c r="BB6" s="33">
        <f t="shared" si="6"/>
        <v>34.29</v>
      </c>
      <c r="BC6" s="33">
        <f t="shared" si="6"/>
        <v>88.18</v>
      </c>
      <c r="BD6" s="32" t="str">
        <f>IF(BD7="","",IF(BD7="-","【-】","【"&amp;SUBSTITUTE(TEXT(BD7,"#,##0.00"),"-","△")&amp;"】"))</f>
        <v>【58.70】</v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1764.87</v>
      </c>
      <c r="BK6" s="33">
        <f t="shared" si="7"/>
        <v>1622.51</v>
      </c>
      <c r="BL6" s="33">
        <f t="shared" si="7"/>
        <v>1655.47</v>
      </c>
      <c r="BM6" s="33">
        <f t="shared" si="7"/>
        <v>1504.21</v>
      </c>
      <c r="BN6" s="33">
        <f t="shared" si="7"/>
        <v>1390.86</v>
      </c>
      <c r="BO6" s="32" t="str">
        <f>IF(BO7="","",IF(BO7="-","【-】","【"&amp;SUBSTITUTE(TEXT(BO7,"#,##0.00"),"-","△")&amp;"】"))</f>
        <v>【1,457.06】</v>
      </c>
      <c r="BP6" s="33">
        <f>IF(BP7="",NA(),BP7)</f>
        <v>66.5</v>
      </c>
      <c r="BQ6" s="33">
        <f t="shared" ref="BQ6:BY6" si="8">IF(BQ7="",NA(),BQ7)</f>
        <v>68.400000000000006</v>
      </c>
      <c r="BR6" s="33">
        <f t="shared" si="8"/>
        <v>68.19</v>
      </c>
      <c r="BS6" s="33">
        <f t="shared" si="8"/>
        <v>67.06</v>
      </c>
      <c r="BT6" s="33">
        <f t="shared" si="8"/>
        <v>66.37</v>
      </c>
      <c r="BU6" s="33">
        <f t="shared" si="8"/>
        <v>60.75</v>
      </c>
      <c r="BV6" s="33">
        <f t="shared" si="8"/>
        <v>62.83</v>
      </c>
      <c r="BW6" s="33">
        <f t="shared" si="8"/>
        <v>67.92</v>
      </c>
      <c r="BX6" s="33">
        <f t="shared" si="8"/>
        <v>67.41</v>
      </c>
      <c r="BY6" s="33">
        <f t="shared" si="8"/>
        <v>76.849999999999994</v>
      </c>
      <c r="BZ6" s="32" t="str">
        <f>IF(BZ7="","",IF(BZ7="-","【-】","【"&amp;SUBSTITUTE(TEXT(BZ7,"#,##0.00"),"-","△")&amp;"】"))</f>
        <v>【64.73】</v>
      </c>
      <c r="CA6" s="33">
        <f>IF(CA7="",NA(),CA7)</f>
        <v>145.41999999999999</v>
      </c>
      <c r="CB6" s="33">
        <f t="shared" ref="CB6:CJ6" si="9">IF(CB7="",NA(),CB7)</f>
        <v>142.99</v>
      </c>
      <c r="CC6" s="33">
        <f t="shared" si="9"/>
        <v>143.28</v>
      </c>
      <c r="CD6" s="33">
        <f t="shared" si="9"/>
        <v>145.69</v>
      </c>
      <c r="CE6" s="33">
        <f t="shared" si="9"/>
        <v>147.07</v>
      </c>
      <c r="CF6" s="33">
        <f t="shared" si="9"/>
        <v>256</v>
      </c>
      <c r="CG6" s="33">
        <f t="shared" si="9"/>
        <v>250.43</v>
      </c>
      <c r="CH6" s="33">
        <f t="shared" si="9"/>
        <v>209.77</v>
      </c>
      <c r="CI6" s="33">
        <f t="shared" si="9"/>
        <v>216.49</v>
      </c>
      <c r="CJ6" s="33">
        <f t="shared" si="9"/>
        <v>198.4</v>
      </c>
      <c r="CK6" s="32" t="str">
        <f>IF(CK7="","",IF(CK7="-","【-】","【"&amp;SUBSTITUTE(TEXT(CK7,"#,##0.00"),"-","△")&amp;"】"))</f>
        <v>【250.25】</v>
      </c>
      <c r="CL6" s="33" t="str">
        <f>IF(CL7="",NA(),CL7)</f>
        <v>-</v>
      </c>
      <c r="CM6" s="33" t="str">
        <f t="shared" ref="CM6:CU6" si="10">IF(CM7="",NA(),CM7)</f>
        <v>-</v>
      </c>
      <c r="CN6" s="33" t="str">
        <f t="shared" si="10"/>
        <v>-</v>
      </c>
      <c r="CO6" s="33" t="str">
        <f t="shared" si="10"/>
        <v>-</v>
      </c>
      <c r="CP6" s="33" t="str">
        <f t="shared" si="10"/>
        <v>-</v>
      </c>
      <c r="CQ6" s="33">
        <f t="shared" si="10"/>
        <v>41.59</v>
      </c>
      <c r="CR6" s="33">
        <f t="shared" si="10"/>
        <v>42.31</v>
      </c>
      <c r="CS6" s="33">
        <f t="shared" si="10"/>
        <v>35.32</v>
      </c>
      <c r="CT6" s="33">
        <f t="shared" si="10"/>
        <v>38.409999999999997</v>
      </c>
      <c r="CU6" s="33">
        <f t="shared" si="10"/>
        <v>39.25</v>
      </c>
      <c r="CV6" s="32" t="str">
        <f>IF(CV7="","",IF(CV7="-","【-】","【"&amp;SUBSTITUTE(TEXT(CV7,"#,##0.00"),"-","△")&amp;"】"))</f>
        <v>【40.31】</v>
      </c>
      <c r="CW6" s="33">
        <f>IF(CW7="",NA(),CW7)</f>
        <v>94.11</v>
      </c>
      <c r="CX6" s="33">
        <f t="shared" ref="CX6:DF6" si="11">IF(CX7="",NA(),CX7)</f>
        <v>94.1</v>
      </c>
      <c r="CY6" s="33">
        <f t="shared" si="11"/>
        <v>94.22</v>
      </c>
      <c r="CZ6" s="33">
        <f t="shared" si="11"/>
        <v>94.56</v>
      </c>
      <c r="DA6" s="33">
        <f t="shared" si="11"/>
        <v>95.68</v>
      </c>
      <c r="DB6" s="33">
        <f t="shared" si="11"/>
        <v>80.47</v>
      </c>
      <c r="DC6" s="33">
        <f t="shared" si="11"/>
        <v>81.3</v>
      </c>
      <c r="DD6" s="33">
        <f t="shared" si="11"/>
        <v>85.67</v>
      </c>
      <c r="DE6" s="33">
        <f t="shared" si="11"/>
        <v>86.28</v>
      </c>
      <c r="DF6" s="33">
        <f t="shared" si="11"/>
        <v>86.43</v>
      </c>
      <c r="DG6" s="32" t="str">
        <f>IF(DG7="","",IF(DG7="-","【-】","【"&amp;SUBSTITUTE(TEXT(DG7,"#,##0.00"),"-","△")&amp;"】"))</f>
        <v>【81.28】</v>
      </c>
      <c r="DH6" s="33">
        <f>IF(DH7="",NA(),DH7)</f>
        <v>24.85</v>
      </c>
      <c r="DI6" s="33">
        <f t="shared" ref="DI6:DQ6" si="12">IF(DI7="",NA(),DI7)</f>
        <v>26.23</v>
      </c>
      <c r="DJ6" s="33">
        <f t="shared" si="12"/>
        <v>27.59</v>
      </c>
      <c r="DK6" s="33">
        <f t="shared" si="12"/>
        <v>41.39</v>
      </c>
      <c r="DL6" s="33">
        <f t="shared" si="12"/>
        <v>43.27</v>
      </c>
      <c r="DM6" s="33">
        <f t="shared" si="12"/>
        <v>11.86</v>
      </c>
      <c r="DN6" s="33">
        <f t="shared" si="12"/>
        <v>12.99</v>
      </c>
      <c r="DO6" s="33">
        <f t="shared" si="12"/>
        <v>15.12</v>
      </c>
      <c r="DP6" s="33">
        <f t="shared" si="12"/>
        <v>23.33</v>
      </c>
      <c r="DQ6" s="33">
        <f t="shared" si="12"/>
        <v>25.07</v>
      </c>
      <c r="DR6" s="32" t="str">
        <f>IF(DR7="","",IF(DR7="-","【-】","【"&amp;SUBSTITUTE(TEXT(DR7,"#,##0.00"),"-","△")&amp;"】"))</f>
        <v>【22.75】</v>
      </c>
      <c r="DS6" s="32">
        <f>IF(DS7="",NA(),DS7)</f>
        <v>0</v>
      </c>
      <c r="DT6" s="32">
        <f t="shared" ref="DT6:EB6" si="13">IF(DT7="",NA(),DT7)</f>
        <v>0</v>
      </c>
      <c r="DU6" s="32">
        <f t="shared" si="13"/>
        <v>0</v>
      </c>
      <c r="DV6" s="32">
        <f t="shared" si="13"/>
        <v>0</v>
      </c>
      <c r="DW6" s="32">
        <f t="shared" si="13"/>
        <v>0</v>
      </c>
      <c r="DX6" s="32">
        <f t="shared" si="13"/>
        <v>0</v>
      </c>
      <c r="DY6" s="32">
        <f t="shared" si="13"/>
        <v>0</v>
      </c>
      <c r="DZ6" s="32">
        <f t="shared" si="13"/>
        <v>0</v>
      </c>
      <c r="EA6" s="32">
        <f t="shared" si="13"/>
        <v>0</v>
      </c>
      <c r="EB6" s="32">
        <f t="shared" si="13"/>
        <v>0</v>
      </c>
      <c r="EC6" s="32" t="str">
        <f>IF(EC7="","",IF(EC7="-","【-】","【"&amp;SUBSTITUTE(TEXT(EC7,"#,##0.00"),"-","△")&amp;"】"))</f>
        <v>【0.03】</v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0.1</v>
      </c>
      <c r="EJ6" s="33">
        <f t="shared" si="14"/>
        <v>0.11</v>
      </c>
      <c r="EK6" s="33">
        <f t="shared" si="14"/>
        <v>0.05</v>
      </c>
      <c r="EL6" s="33">
        <f t="shared" si="14"/>
        <v>7.0000000000000007E-2</v>
      </c>
      <c r="EM6" s="33">
        <f t="shared" si="14"/>
        <v>0.08</v>
      </c>
      <c r="EN6" s="32" t="str">
        <f>IF(EN7="","",IF(EN7="-","【-】","【"&amp;SUBSTITUTE(TEXT(EN7,"#,##0.00"),"-","△")&amp;"】"))</f>
        <v>【0.10】</v>
      </c>
    </row>
    <row r="7" spans="1:147" s="34" customFormat="1">
      <c r="A7" s="26"/>
      <c r="B7" s="35">
        <v>2015</v>
      </c>
      <c r="C7" s="35">
        <v>232246</v>
      </c>
      <c r="D7" s="35">
        <v>46</v>
      </c>
      <c r="E7" s="35">
        <v>17</v>
      </c>
      <c r="F7" s="35">
        <v>4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>
        <v>98.07</v>
      </c>
      <c r="O7" s="36">
        <v>2.0699999999999998</v>
      </c>
      <c r="P7" s="36">
        <v>88.84</v>
      </c>
      <c r="Q7" s="36">
        <v>2019</v>
      </c>
      <c r="R7" s="36">
        <v>86084</v>
      </c>
      <c r="S7" s="36">
        <v>45.9</v>
      </c>
      <c r="T7" s="36">
        <v>1875.47</v>
      </c>
      <c r="U7" s="36">
        <v>1784</v>
      </c>
      <c r="V7" s="36">
        <v>0.8</v>
      </c>
      <c r="W7" s="36">
        <v>2230</v>
      </c>
      <c r="X7" s="36">
        <v>72.73</v>
      </c>
      <c r="Y7" s="36">
        <v>71.98</v>
      </c>
      <c r="Z7" s="36">
        <v>70.89</v>
      </c>
      <c r="AA7" s="36">
        <v>74.290000000000006</v>
      </c>
      <c r="AB7" s="36">
        <v>73.2</v>
      </c>
      <c r="AC7" s="36">
        <v>91.52</v>
      </c>
      <c r="AD7" s="36">
        <v>94.73</v>
      </c>
      <c r="AE7" s="36">
        <v>95.21</v>
      </c>
      <c r="AF7" s="36">
        <v>93.62</v>
      </c>
      <c r="AG7" s="36">
        <v>99.07</v>
      </c>
      <c r="AH7" s="36">
        <v>100.36</v>
      </c>
      <c r="AI7" s="36">
        <v>852.34</v>
      </c>
      <c r="AJ7" s="36">
        <v>881.23</v>
      </c>
      <c r="AK7" s="36">
        <v>950.26</v>
      </c>
      <c r="AL7" s="36">
        <v>1027.1600000000001</v>
      </c>
      <c r="AM7" s="36">
        <v>1071.8699999999999</v>
      </c>
      <c r="AN7" s="36">
        <v>243.86</v>
      </c>
      <c r="AO7" s="36">
        <v>236.15</v>
      </c>
      <c r="AP7" s="36">
        <v>126.87</v>
      </c>
      <c r="AQ7" s="36">
        <v>50.43</v>
      </c>
      <c r="AR7" s="36">
        <v>64.760000000000005</v>
      </c>
      <c r="AS7" s="36">
        <v>98.78</v>
      </c>
      <c r="AT7" s="36">
        <v>13614.45</v>
      </c>
      <c r="AU7" s="36">
        <v>11721.35</v>
      </c>
      <c r="AV7" s="36">
        <v>13666.89</v>
      </c>
      <c r="AW7" s="36">
        <v>962</v>
      </c>
      <c r="AX7" s="36">
        <v>1987.88</v>
      </c>
      <c r="AY7" s="36">
        <v>341.28</v>
      </c>
      <c r="AZ7" s="36">
        <v>243.58</v>
      </c>
      <c r="BA7" s="36">
        <v>354.61</v>
      </c>
      <c r="BB7" s="36">
        <v>34.29</v>
      </c>
      <c r="BC7" s="36">
        <v>88.18</v>
      </c>
      <c r="BD7" s="36">
        <v>58.7</v>
      </c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1764.87</v>
      </c>
      <c r="BK7" s="36">
        <v>1622.51</v>
      </c>
      <c r="BL7" s="36">
        <v>1655.47</v>
      </c>
      <c r="BM7" s="36">
        <v>1504.21</v>
      </c>
      <c r="BN7" s="36">
        <v>1390.86</v>
      </c>
      <c r="BO7" s="36">
        <v>1457.06</v>
      </c>
      <c r="BP7" s="36">
        <v>66.5</v>
      </c>
      <c r="BQ7" s="36">
        <v>68.400000000000006</v>
      </c>
      <c r="BR7" s="36">
        <v>68.19</v>
      </c>
      <c r="BS7" s="36">
        <v>67.06</v>
      </c>
      <c r="BT7" s="36">
        <v>66.37</v>
      </c>
      <c r="BU7" s="36">
        <v>60.75</v>
      </c>
      <c r="BV7" s="36">
        <v>62.83</v>
      </c>
      <c r="BW7" s="36">
        <v>67.92</v>
      </c>
      <c r="BX7" s="36">
        <v>67.41</v>
      </c>
      <c r="BY7" s="36">
        <v>76.849999999999994</v>
      </c>
      <c r="BZ7" s="36">
        <v>64.73</v>
      </c>
      <c r="CA7" s="36">
        <v>145.41999999999999</v>
      </c>
      <c r="CB7" s="36">
        <v>142.99</v>
      </c>
      <c r="CC7" s="36">
        <v>143.28</v>
      </c>
      <c r="CD7" s="36">
        <v>145.69</v>
      </c>
      <c r="CE7" s="36">
        <v>147.07</v>
      </c>
      <c r="CF7" s="36">
        <v>256</v>
      </c>
      <c r="CG7" s="36">
        <v>250.43</v>
      </c>
      <c r="CH7" s="36">
        <v>209.77</v>
      </c>
      <c r="CI7" s="36">
        <v>216.49</v>
      </c>
      <c r="CJ7" s="36">
        <v>198.4</v>
      </c>
      <c r="CK7" s="36">
        <v>250.25</v>
      </c>
      <c r="CL7" s="36" t="s">
        <v>101</v>
      </c>
      <c r="CM7" s="36" t="s">
        <v>101</v>
      </c>
      <c r="CN7" s="36" t="s">
        <v>101</v>
      </c>
      <c r="CO7" s="36" t="s">
        <v>101</v>
      </c>
      <c r="CP7" s="36" t="s">
        <v>101</v>
      </c>
      <c r="CQ7" s="36">
        <v>41.59</v>
      </c>
      <c r="CR7" s="36">
        <v>42.31</v>
      </c>
      <c r="CS7" s="36">
        <v>35.32</v>
      </c>
      <c r="CT7" s="36">
        <v>38.409999999999997</v>
      </c>
      <c r="CU7" s="36">
        <v>39.25</v>
      </c>
      <c r="CV7" s="36">
        <v>40.31</v>
      </c>
      <c r="CW7" s="36">
        <v>94.11</v>
      </c>
      <c r="CX7" s="36">
        <v>94.1</v>
      </c>
      <c r="CY7" s="36">
        <v>94.22</v>
      </c>
      <c r="CZ7" s="36">
        <v>94.56</v>
      </c>
      <c r="DA7" s="36">
        <v>95.68</v>
      </c>
      <c r="DB7" s="36">
        <v>80.47</v>
      </c>
      <c r="DC7" s="36">
        <v>81.3</v>
      </c>
      <c r="DD7" s="36">
        <v>85.67</v>
      </c>
      <c r="DE7" s="36">
        <v>86.28</v>
      </c>
      <c r="DF7" s="36">
        <v>86.43</v>
      </c>
      <c r="DG7" s="36">
        <v>81.28</v>
      </c>
      <c r="DH7" s="36">
        <v>24.85</v>
      </c>
      <c r="DI7" s="36">
        <v>26.23</v>
      </c>
      <c r="DJ7" s="36">
        <v>27.59</v>
      </c>
      <c r="DK7" s="36">
        <v>41.39</v>
      </c>
      <c r="DL7" s="36">
        <v>43.27</v>
      </c>
      <c r="DM7" s="36">
        <v>11.86</v>
      </c>
      <c r="DN7" s="36">
        <v>12.99</v>
      </c>
      <c r="DO7" s="36">
        <v>15.12</v>
      </c>
      <c r="DP7" s="36">
        <v>23.33</v>
      </c>
      <c r="DQ7" s="36">
        <v>25.07</v>
      </c>
      <c r="DR7" s="36">
        <v>22.75</v>
      </c>
      <c r="DS7" s="36">
        <v>0</v>
      </c>
      <c r="DT7" s="36">
        <v>0</v>
      </c>
      <c r="DU7" s="36">
        <v>0</v>
      </c>
      <c r="DV7" s="36">
        <v>0</v>
      </c>
      <c r="DW7" s="36">
        <v>0</v>
      </c>
      <c r="DX7" s="36">
        <v>0</v>
      </c>
      <c r="DY7" s="36">
        <v>0</v>
      </c>
      <c r="DZ7" s="36">
        <v>0</v>
      </c>
      <c r="EA7" s="36">
        <v>0</v>
      </c>
      <c r="EB7" s="36">
        <v>0</v>
      </c>
      <c r="EC7" s="36">
        <v>0.03</v>
      </c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0.1</v>
      </c>
      <c r="EJ7" s="36">
        <v>0.11</v>
      </c>
      <c r="EK7" s="36">
        <v>0.05</v>
      </c>
      <c r="EL7" s="36">
        <v>7.0000000000000007E-2</v>
      </c>
      <c r="EM7" s="36">
        <v>0.08</v>
      </c>
      <c r="EN7" s="36">
        <v>0.1</v>
      </c>
    </row>
    <row r="8" spans="1:147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</row>
    <row r="9" spans="1:147">
      <c r="A9" s="38"/>
      <c r="B9" s="38" t="s">
        <v>102</v>
      </c>
      <c r="C9" s="38" t="s">
        <v>103</v>
      </c>
      <c r="D9" s="38" t="s">
        <v>104</v>
      </c>
      <c r="E9" s="38" t="s">
        <v>105</v>
      </c>
      <c r="F9" s="38" t="s">
        <v>106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7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愛知県</cp:lastModifiedBy>
  <cp:lastPrinted>2017-02-23T02:20:54Z</cp:lastPrinted>
  <dcterms:created xsi:type="dcterms:W3CDTF">2017-02-08T02:39:20Z</dcterms:created>
  <dcterms:modified xsi:type="dcterms:W3CDTF">2017-02-23T09:57:14Z</dcterms:modified>
  <cp:category/>
</cp:coreProperties>
</file>