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6395" windowHeight="669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<sst xmlns="http://schemas.openxmlformats.org/spreadsheetml/2006/main" count="221" uniqueCount="111">
  <si>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</si>
  <si>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</si>
  <si>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</si>
  <si>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</si>
  <si>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</si>
  <si>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</si>
  <si>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</si>
  <si>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</si>
  <si>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</si>
  <si>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</si>
  <si>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</si>
  <si>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</si>
  <si>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</si>
  <si>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</si>
  <si>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</si>
  <si>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</si>
  <si>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</si>
  <si>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</si>
  <si>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</si>
  <si>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</si>
  <si>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</si>
  <si>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</si>
  <si>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</si>
  <si>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</si>
  <si>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</si>
  <si>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</si>
  <si>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</si>
  <si>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</si>
  <si>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</si>
  <si>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</si>
  <si>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</si>
  <si>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</si>
  <si>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</si>
  <si>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</si>
  <si>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</si>
  <si>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</si>
  <si>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</si>
  <si>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</si>
  <si>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</si>
  <si>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</si>
  <si>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</si>
  <si>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</si>
  <si>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</si>
  <si>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</si>
  <si>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</si>
  <si>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</si>
  <si>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</si>
  <si>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</si>
  <si>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</si>
  <si>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</si>
  <si>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</si>
  <si>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</si>
  <si>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</si>
  <si>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</si>
  <si>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</si>
  <si>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</si>
  <si>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</si>
  <si>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</si>
  <si>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</si>
  <si>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</si>
  <si>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</si>
  <si>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</si>
  <si>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</si>
  <si>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</si>
  <si>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</si>
  <si>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</si>
  <si>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</si>
  <si>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</si>
  <si>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</si>
  <si>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</si>
  <si>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</si>
  <si>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</si>
  <si>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</si>
  <si>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</si>
  <si>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</si>
  <si>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</si>
  <si>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</si>
  <si>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</si>
  <si>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</si>
  <si>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</si>
  <si>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</si>
  <si>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</si>
  <si>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</si>
  <si>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</si>
  <si>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</si>
  <si>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</si>
  <si>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</si>
  <si>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</si>
  <si>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</si>
  <si>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</si>
  <si>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</si>
  <si>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</si>
  <si>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</si>
  <si>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</si>
  <si>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</si>
  <si>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</si>
  <si>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知多市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</si>
  <si>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</si>
  <si>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</si>
  <si>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</si>
  <si>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</si>
  <si>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</si>
  <si>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</si>
  <si>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</si>
  <si>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</si>
  <si>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</si>
  <si>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</si>
  <si>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</si>
  <si>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１３年度であり、施設としては比較的新しく老朽化が大幅に進行しているという程ではありませんが、耐用年数の比較的短い機械設備の更新時期が近づきつつあり、今後の維持管理費用の増大が懸念されています。</t>
    <phoneticPr fontId="4"/>
  </si>
  <si>
    <t xml:space="preserve">　①収益的収支比率は、汚泥処理費用や処理場包括運転管理委託料の増額等により、前年度比較２．８８ポイント低下の約９８％となっており、今後も９５～１００％の間で推移していくと見込んでいます。農業集落排水事業は、単独処理場を有しているため多額の維持管理費用が必要となりますが、処理人口１，２００人程度であるため、⑥汚水処理原価は類似団体と比較すると低いものの、公共下水道事業より割高となり、結果として⑤経費回収率は低くなっています。また、当初計画より区域内人口が少なくなっているため、⑦施設利用率は５０％前後と低迷しています。この事業による整備は既に完了しており、人口や水洗化世帯の大幅な増加も見込まれず、今後下水道使用料の大幅な自然増加が見込めないため、公共下水道へ接続することにより市全体の下水道事業として経費節減を図ることについて検討を進めていきます。
</t>
    <rPh sb="38" eb="40">
      <t>ゼンネン</t>
    </rPh>
    <rPh sb="40" eb="41">
      <t>ド</t>
    </rPh>
    <rPh sb="41" eb="43">
      <t>ヒカク</t>
    </rPh>
    <rPh sb="51" eb="53">
      <t>テイカ</t>
    </rPh>
    <rPh sb="116" eb="118">
      <t>タガク</t>
    </rPh>
    <rPh sb="161" eb="163">
      <t>ルイジ</t>
    </rPh>
    <rPh sb="163" eb="165">
      <t>ダンタイ</t>
    </rPh>
    <rPh sb="166" eb="168">
      <t>ヒカク</t>
    </rPh>
    <rPh sb="171" eb="172">
      <t>ヒク</t>
    </rPh>
    <rPh sb="216" eb="218">
      <t>トウショ</t>
    </rPh>
    <rPh sb="218" eb="220">
      <t>ケイカク</t>
    </rPh>
    <rPh sb="222" eb="225">
      <t>クイキナイ</t>
    </rPh>
    <rPh sb="225" eb="227">
      <t>ジンコウ</t>
    </rPh>
    <rPh sb="228" eb="229">
      <t>スク</t>
    </rPh>
    <rPh sb="252" eb="254">
      <t>テイメイ</t>
    </rPh>
    <rPh sb="262" eb="264">
      <t>ジギョウ</t>
    </rPh>
    <rPh sb="267" eb="269">
      <t>セイビ</t>
    </rPh>
    <rPh sb="270" eb="271">
      <t>スデ</t>
    </rPh>
    <rPh sb="272" eb="274">
      <t>カンリョウ</t>
    </rPh>
    <rPh sb="279" eb="281">
      <t>ジンコウ</t>
    </rPh>
    <rPh sb="282" eb="285">
      <t>スイセンカ</t>
    </rPh>
    <rPh sb="285" eb="287">
      <t>セタイ</t>
    </rPh>
    <rPh sb="288" eb="290">
      <t>オオハバ</t>
    </rPh>
    <rPh sb="291" eb="293">
      <t>ゾウカ</t>
    </rPh>
    <rPh sb="294" eb="296">
      <t>ミコ</t>
    </rPh>
    <rPh sb="300" eb="302">
      <t>コンゴ</t>
    </rPh>
    <rPh sb="325" eb="327">
      <t>コウキョウ</t>
    </rPh>
    <rPh sb="327" eb="330">
      <t>ゲスイドウ</t>
    </rPh>
    <rPh sb="331" eb="333">
      <t>セツゾク</t>
    </rPh>
    <rPh sb="340" eb="343">
      <t>シゼンタイ</t>
    </rPh>
    <rPh sb="344" eb="347">
      <t>ゲスイドウ</t>
    </rPh>
    <rPh sb="347" eb="349">
      <t>ジギョウ</t>
    </rPh>
    <rPh sb="352" eb="354">
      <t>ケイヒ</t>
    </rPh>
    <rPh sb="354" eb="356">
      <t>セツゲン</t>
    </rPh>
    <rPh sb="357" eb="358">
      <t>ハカ</t>
    </rPh>
    <rPh sb="365" eb="367">
      <t>ケントウ</t>
    </rPh>
    <rPh sb="368" eb="369">
      <t>スス</t>
    </rPh>
    <phoneticPr fontId="4"/>
  </si>
  <si>
    <t xml:space="preserve">　農業集落排水事業としては整備を終了しており新規の管渠敷設もないため、今後発生する多大な修繕費や施設更新費用をどう工面するかが大きな課題であり、当面は処理場包括運転管理委託を継続し経費節減を意識した事業経営に努めます。また、事業区域を公共下水道事業区域に取り込み、汚水を南部浄化センターで一元処理することにより、農業集落排水事業単独処理場を廃止することについて、関係部署と調整を進め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</si>
</sst>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644736"/>
        <c:axId val="1026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102644736"/>
        <c:axId val="102651008"/>
      </c:lineChart>
      <c:dateAx>
        <c:axId val="102644736"/>
        <c:scaling>
          <c:orientation val="minMax"/>
        </c:scaling>
        <c:delete val="1"/>
        <c:axPos val="b"/>
        <c:numFmt formatCode="ge" sourceLinked="1"/>
        <c:majorTickMark val="none"/>
        <c:minorTickMark val="none"/>
        <c:tickLblPos val="none"/>
        <c:crossAx val="102651008"/>
        <c:crosses val="autoZero"/>
        <c:auto val="1"/>
        <c:lblOffset val="100"/>
        <c:baseTimeUnit val="years"/>
      </c:dateAx>
      <c:valAx>
        <c:axId val="1026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48.44</c:v>
                </c:pt>
                <c:pt idx="1">
                  <c:v>51.41</c:v>
                </c:pt>
                <c:pt idx="2">
                  <c:v>50.47</c:v>
                </c:pt>
                <c:pt idx="3">
                  <c:v>51.88</c:v>
                </c:pt>
                <c:pt idx="4">
                  <c:v>52.34</c:v>
                </c:pt>
              </c:numCache>
            </c:numRef>
          </c:val>
        </c:ser>
        <c:dLbls>
          <c:showLegendKey val="0"/>
          <c:showVal val="0"/>
          <c:showCatName val="0"/>
          <c:showSerName val="0"/>
          <c:showPercent val="0"/>
          <c:showBubbleSize val="0"/>
        </c:dLbls>
        <c:gapWidth val="150"/>
        <c:axId val="102989184"/>
        <c:axId val="1030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102989184"/>
        <c:axId val="103011840"/>
      </c:lineChart>
      <c:dateAx>
        <c:axId val="102989184"/>
        <c:scaling>
          <c:orientation val="minMax"/>
        </c:scaling>
        <c:delete val="1"/>
        <c:axPos val="b"/>
        <c:numFmt formatCode="ge" sourceLinked="1"/>
        <c:majorTickMark val="none"/>
        <c:minorTickMark val="none"/>
        <c:tickLblPos val="none"/>
        <c:crossAx val="103011840"/>
        <c:crosses val="autoZero"/>
        <c:auto val="1"/>
        <c:lblOffset val="100"/>
        <c:baseTimeUnit val="years"/>
      </c:dateAx>
      <c:valAx>
        <c:axId val="1030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93.61</c:v>
                </c:pt>
                <c:pt idx="1">
                  <c:v>93.6</c:v>
                </c:pt>
                <c:pt idx="2">
                  <c:v>94.82</c:v>
                </c:pt>
                <c:pt idx="3">
                  <c:v>95.83</c:v>
                </c:pt>
                <c:pt idx="4">
                  <c:v>96.12</c:v>
                </c:pt>
              </c:numCache>
            </c:numRef>
          </c:val>
        </c:ser>
        <c:dLbls>
          <c:showLegendKey val="0"/>
          <c:showVal val="0"/>
          <c:showCatName val="0"/>
          <c:showSerName val="0"/>
          <c:showPercent val="0"/>
          <c:showBubbleSize val="0"/>
        </c:dLbls>
        <c:gapWidth val="150"/>
        <c:axId val="103033856"/>
        <c:axId val="10304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103033856"/>
        <c:axId val="103044224"/>
      </c:lineChart>
      <c:dateAx>
        <c:axId val="103033856"/>
        <c:scaling>
          <c:orientation val="minMax"/>
        </c:scaling>
        <c:delete val="1"/>
        <c:axPos val="b"/>
        <c:numFmt formatCode="ge" sourceLinked="1"/>
        <c:majorTickMark val="none"/>
        <c:minorTickMark val="none"/>
        <c:tickLblPos val="none"/>
        <c:crossAx val="103044224"/>
        <c:crosses val="autoZero"/>
        <c:auto val="1"/>
        <c:lblOffset val="100"/>
        <c:baseTimeUnit val="years"/>
      </c:dateAx>
      <c:valAx>
        <c:axId val="10304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98.07</c:v>
                </c:pt>
                <c:pt idx="1">
                  <c:v>95.79</c:v>
                </c:pt>
                <c:pt idx="2">
                  <c:v>95.44</c:v>
                </c:pt>
                <c:pt idx="3">
                  <c:v>101.15</c:v>
                </c:pt>
                <c:pt idx="4">
                  <c:v>98.27</c:v>
                </c:pt>
              </c:numCache>
            </c:numRef>
          </c:val>
        </c:ser>
        <c:dLbls>
          <c:showLegendKey val="0"/>
          <c:showVal val="0"/>
          <c:showCatName val="0"/>
          <c:showSerName val="0"/>
          <c:showPercent val="0"/>
          <c:showBubbleSize val="0"/>
        </c:dLbls>
        <c:gapWidth val="150"/>
        <c:axId val="102690176"/>
        <c:axId val="102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690176"/>
        <c:axId val="102503552"/>
      </c:lineChart>
      <c:dateAx>
        <c:axId val="102690176"/>
        <c:scaling>
          <c:orientation val="minMax"/>
        </c:scaling>
        <c:delete val="1"/>
        <c:axPos val="b"/>
        <c:numFmt formatCode="ge" sourceLinked="1"/>
        <c:majorTickMark val="none"/>
        <c:minorTickMark val="none"/>
        <c:tickLblPos val="none"/>
        <c:crossAx val="102503552"/>
        <c:crosses val="autoZero"/>
        <c:auto val="1"/>
        <c:lblOffset val="100"/>
        <c:baseTimeUnit val="years"/>
      </c:dateAx>
      <c:valAx>
        <c:axId val="102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516992"/>
        <c:axId val="102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516992"/>
        <c:axId val="102535552"/>
      </c:lineChart>
      <c:dateAx>
        <c:axId val="102516992"/>
        <c:scaling>
          <c:orientation val="minMax"/>
        </c:scaling>
        <c:delete val="1"/>
        <c:axPos val="b"/>
        <c:numFmt formatCode="ge" sourceLinked="1"/>
        <c:majorTickMark val="none"/>
        <c:minorTickMark val="none"/>
        <c:tickLblPos val="none"/>
        <c:crossAx val="102535552"/>
        <c:crosses val="autoZero"/>
        <c:auto val="1"/>
        <c:lblOffset val="100"/>
        <c:baseTimeUnit val="years"/>
      </c:dateAx>
      <c:valAx>
        <c:axId val="102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00928"/>
        <c:axId val="1027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00928"/>
        <c:axId val="102711296"/>
      </c:lineChart>
      <c:dateAx>
        <c:axId val="102700928"/>
        <c:scaling>
          <c:orientation val="minMax"/>
        </c:scaling>
        <c:delete val="1"/>
        <c:axPos val="b"/>
        <c:numFmt formatCode="ge" sourceLinked="1"/>
        <c:majorTickMark val="none"/>
        <c:minorTickMark val="none"/>
        <c:tickLblPos val="none"/>
        <c:crossAx val="102711296"/>
        <c:crosses val="autoZero"/>
        <c:auto val="1"/>
        <c:lblOffset val="100"/>
        <c:baseTimeUnit val="years"/>
      </c:dateAx>
      <c:valAx>
        <c:axId val="1027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52256"/>
        <c:axId val="102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52256"/>
        <c:axId val="102754176"/>
      </c:lineChart>
      <c:dateAx>
        <c:axId val="102752256"/>
        <c:scaling>
          <c:orientation val="minMax"/>
        </c:scaling>
        <c:delete val="1"/>
        <c:axPos val="b"/>
        <c:numFmt formatCode="ge" sourceLinked="1"/>
        <c:majorTickMark val="none"/>
        <c:minorTickMark val="none"/>
        <c:tickLblPos val="none"/>
        <c:crossAx val="102754176"/>
        <c:crosses val="autoZero"/>
        <c:auto val="1"/>
        <c:lblOffset val="100"/>
        <c:baseTimeUnit val="years"/>
      </c:dateAx>
      <c:valAx>
        <c:axId val="102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80288"/>
        <c:axId val="1027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80288"/>
        <c:axId val="102790656"/>
      </c:lineChart>
      <c:dateAx>
        <c:axId val="102780288"/>
        <c:scaling>
          <c:orientation val="minMax"/>
        </c:scaling>
        <c:delete val="1"/>
        <c:axPos val="b"/>
        <c:numFmt formatCode="ge" sourceLinked="1"/>
        <c:majorTickMark val="none"/>
        <c:minorTickMark val="none"/>
        <c:tickLblPos val="none"/>
        <c:crossAx val="102790656"/>
        <c:crosses val="autoZero"/>
        <c:auto val="1"/>
        <c:lblOffset val="100"/>
        <c:baseTimeUnit val="years"/>
      </c:dateAx>
      <c:valAx>
        <c:axId val="1027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808576"/>
        <c:axId val="102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102808576"/>
        <c:axId val="102892672"/>
      </c:lineChart>
      <c:dateAx>
        <c:axId val="102808576"/>
        <c:scaling>
          <c:orientation val="minMax"/>
        </c:scaling>
        <c:delete val="1"/>
        <c:axPos val="b"/>
        <c:numFmt formatCode="ge" sourceLinked="1"/>
        <c:majorTickMark val="none"/>
        <c:minorTickMark val="none"/>
        <c:tickLblPos val="none"/>
        <c:crossAx val="102892672"/>
        <c:crosses val="autoZero"/>
        <c:auto val="1"/>
        <c:lblOffset val="100"/>
        <c:baseTimeUnit val="years"/>
      </c:dateAx>
      <c:valAx>
        <c:axId val="102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35.159999999999997</c:v>
                </c:pt>
                <c:pt idx="1">
                  <c:v>37.9</c:v>
                </c:pt>
                <c:pt idx="2">
                  <c:v>36.71</c:v>
                </c:pt>
                <c:pt idx="3">
                  <c:v>38.53</c:v>
                </c:pt>
                <c:pt idx="4">
                  <c:v>36.909999999999997</c:v>
                </c:pt>
              </c:numCache>
            </c:numRef>
          </c:val>
        </c:ser>
        <c:dLbls>
          <c:showLegendKey val="0"/>
          <c:showVal val="0"/>
          <c:showCatName val="0"/>
          <c:showSerName val="0"/>
          <c:showPercent val="0"/>
          <c:showBubbleSize val="0"/>
        </c:dLbls>
        <c:gapWidth val="150"/>
        <c:axId val="102933248"/>
        <c:axId val="1029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102933248"/>
        <c:axId val="102935168"/>
      </c:lineChart>
      <c:dateAx>
        <c:axId val="102933248"/>
        <c:scaling>
          <c:orientation val="minMax"/>
        </c:scaling>
        <c:delete val="1"/>
        <c:axPos val="b"/>
        <c:numFmt formatCode="ge" sourceLinked="1"/>
        <c:majorTickMark val="none"/>
        <c:minorTickMark val="none"/>
        <c:tickLblPos val="none"/>
        <c:crossAx val="102935168"/>
        <c:crosses val="autoZero"/>
        <c:auto val="1"/>
        <c:lblOffset val="100"/>
        <c:baseTimeUnit val="years"/>
      </c:dateAx>
      <c:valAx>
        <c:axId val="1029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289.13</c:v>
                </c:pt>
                <c:pt idx="1">
                  <c:v>272.92</c:v>
                </c:pt>
                <c:pt idx="2">
                  <c:v>281.23</c:v>
                </c:pt>
                <c:pt idx="3">
                  <c:v>273.86</c:v>
                </c:pt>
                <c:pt idx="4">
                  <c:v>287.58999999999997</c:v>
                </c:pt>
              </c:numCache>
            </c:numRef>
          </c:val>
        </c:ser>
        <c:dLbls>
          <c:showLegendKey val="0"/>
          <c:showVal val="0"/>
          <c:showCatName val="0"/>
          <c:showSerName val="0"/>
          <c:showPercent val="0"/>
          <c:showBubbleSize val="0"/>
        </c:dLbls>
        <c:gapWidth val="150"/>
        <c:axId val="102973440"/>
        <c:axId val="1029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102973440"/>
        <c:axId val="102975360"/>
      </c:lineChart>
      <c:dateAx>
        <c:axId val="102973440"/>
        <c:scaling>
          <c:orientation val="minMax"/>
        </c:scaling>
        <c:delete val="1"/>
        <c:axPos val="b"/>
        <c:numFmt formatCode="ge" sourceLinked="1"/>
        <c:majorTickMark val="none"/>
        <c:minorTickMark val="none"/>
        <c:tickLblPos val="none"/>
        <c:crossAx val="102975360"/>
        <c:crosses val="autoZero"/>
        <c:auto val="1"/>
        <c:lblOffset val="100"/>
        <c:baseTimeUnit val="years"/>
      </c:dateAx>
      <c:valAx>
        <c:axId val="1029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知多市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86084</v>
      </c>
      <c r="AM8" s="64"/>
      <c r="AN8" s="64"/>
      <c r="AO8" s="64"/>
      <c r="AP8" s="64"/>
      <c r="AQ8" s="64"/>
      <c r="AR8" s="64"/>
      <c r="AS8" s="64"/>
      <c r="AT8" s="63">
        <f>データ!S6</f>
        <v>45.9</v>
      </c>
      <c r="AU8" s="63"/>
      <c r="AV8" s="63"/>
      <c r="AW8" s="63"/>
      <c r="AX8" s="63"/>
      <c r="AY8" s="63"/>
      <c r="AZ8" s="63"/>
      <c r="BA8" s="63"/>
      <c r="BB8" s="63">
        <f>データ!T6</f>
        <v>1875.47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1.35</v>
      </c>
      <c r="Q10" s="63"/>
      <c r="R10" s="63"/>
      <c r="S10" s="63"/>
      <c r="T10" s="63"/>
      <c r="U10" s="63"/>
      <c r="V10" s="63"/>
      <c r="W10" s="63">
        <f>データ!P6</f>
        <v>92.07</v>
      </c>
      <c r="X10" s="63"/>
      <c r="Y10" s="63"/>
      <c r="Z10" s="63"/>
      <c r="AA10" s="63"/>
      <c r="AB10" s="63"/>
      <c r="AC10" s="63"/>
      <c r="AD10" s="64">
        <f>データ!Q6</f>
        <v>2019</v>
      </c>
      <c r="AE10" s="64"/>
      <c r="AF10" s="64"/>
      <c r="AG10" s="64"/>
      <c r="AH10" s="64"/>
      <c r="AI10" s="64"/>
      <c r="AJ10" s="64"/>
      <c r="AK10" s="2"/>
      <c r="AL10" s="64">
        <f>データ!U6</f>
        <v>1161</v>
      </c>
      <c r="AM10" s="64"/>
      <c r="AN10" s="64"/>
      <c r="AO10" s="64"/>
      <c r="AP10" s="64"/>
      <c r="AQ10" s="64"/>
      <c r="AR10" s="64"/>
      <c r="AS10" s="64"/>
      <c r="AT10" s="63">
        <f>データ!V6</f>
        <v>0.53</v>
      </c>
      <c r="AU10" s="63"/>
      <c r="AV10" s="63"/>
      <c r="AW10" s="63"/>
      <c r="AX10" s="63"/>
      <c r="AY10" s="63"/>
      <c r="AZ10" s="63"/>
      <c r="BA10" s="63"/>
      <c r="BB10" s="63">
        <f>データ!W6</f>
        <v>2190.5700000000002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232246</v>
      </c>
      <c r="D6" s="31">
        <f t="shared" si="3"/>
        <v>47</v>
      </c>
      <c r="E6" s="31">
        <f t="shared" si="3"/>
        <v>17</v>
      </c>
      <c r="F6" s="31">
        <f t="shared" si="3"/>
        <v>5</v>
      </c>
      <c r="G6" s="31">
        <f t="shared" si="3"/>
        <v>0</v>
      </c>
      <c r="H6" s="31" t="str">
        <f t="shared" si="3"/>
        <v>愛知県　知多市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1.35</v>
      </c>
      <c r="P6" s="32">
        <f t="shared" si="3"/>
        <v>92.07</v>
      </c>
      <c r="Q6" s="32">
        <f t="shared" si="3"/>
        <v>2019</v>
      </c>
      <c r="R6" s="32">
        <f t="shared" si="3"/>
        <v>86084</v>
      </c>
      <c r="S6" s="32">
        <f t="shared" si="3"/>
        <v>45.9</v>
      </c>
      <c r="T6" s="32">
        <f t="shared" si="3"/>
        <v>1875.47</v>
      </c>
      <c r="U6" s="32">
        <f t="shared" si="3"/>
        <v>1161</v>
      </c>
      <c r="V6" s="32">
        <f t="shared" si="3"/>
        <v>0.53</v>
      </c>
      <c r="W6" s="32">
        <f t="shared" si="3"/>
        <v>2190.5700000000002</v>
      </c>
      <c r="X6" s="33">
        <f>IF(X7="",NA(),X7)</f>
        <v>98.07</v>
      </c>
      <c r="Y6" s="33">
        <f t="shared" ref="Y6:AG6" si="4">IF(Y7="",NA(),Y7)</f>
        <v>95.79</v>
      </c>
      <c r="Z6" s="33">
        <f t="shared" si="4"/>
        <v>95.44</v>
      </c>
      <c r="AA6" s="33">
        <f t="shared" si="4"/>
        <v>101.15</v>
      </c>
      <c r="AB6" s="33">
        <f t="shared" si="4"/>
        <v>98.27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35.159999999999997</v>
      </c>
      <c r="BQ6" s="33">
        <f t="shared" ref="BQ6:BY6" si="8">IF(BQ7="",NA(),BQ7)</f>
        <v>37.9</v>
      </c>
      <c r="BR6" s="33">
        <f t="shared" si="8"/>
        <v>36.71</v>
      </c>
      <c r="BS6" s="33">
        <f t="shared" si="8"/>
        <v>38.53</v>
      </c>
      <c r="BT6" s="33">
        <f t="shared" si="8"/>
        <v>36.909999999999997</v>
      </c>
      <c r="BU6" s="33">
        <f t="shared" si="8"/>
        <v>42.13</v>
      </c>
      <c r="BV6" s="33">
        <f t="shared" si="8"/>
        <v>42.48</v>
      </c>
      <c r="BW6" s="33">
        <f t="shared" si="8"/>
        <v>41.04</v>
      </c>
      <c r="BX6" s="33">
        <f t="shared" si="8"/>
        <v>41.08</v>
      </c>
      <c r="BY6" s="33">
        <f t="shared" si="8"/>
        <v>41.34</v>
      </c>
      <c r="BZ6" s="32" t="str">
        <f>IF(BZ7="","",IF(BZ7="-","【-】","【"&amp;SUBSTITUTE(TEXT(BZ7,"#,##0.00"),"-","△")&amp;"】"))</f>
        <v>【52.78】</v>
      </c>
      <c r="CA6" s="33">
        <f>IF(CA7="",NA(),CA7)</f>
        <v>289.13</v>
      </c>
      <c r="CB6" s="33">
        <f t="shared" ref="CB6:CJ6" si="9">IF(CB7="",NA(),CB7)</f>
        <v>272.92</v>
      </c>
      <c r="CC6" s="33">
        <f t="shared" si="9"/>
        <v>281.23</v>
      </c>
      <c r="CD6" s="33">
        <f t="shared" si="9"/>
        <v>273.86</v>
      </c>
      <c r="CE6" s="33">
        <f t="shared" si="9"/>
        <v>287.58999999999997</v>
      </c>
      <c r="CF6" s="33">
        <f t="shared" si="9"/>
        <v>348.41</v>
      </c>
      <c r="CG6" s="33">
        <f t="shared" si="9"/>
        <v>343.8</v>
      </c>
      <c r="CH6" s="33">
        <f t="shared" si="9"/>
        <v>357.08</v>
      </c>
      <c r="CI6" s="33">
        <f t="shared" si="9"/>
        <v>378.08</v>
      </c>
      <c r="CJ6" s="33">
        <f t="shared" si="9"/>
        <v>357.49</v>
      </c>
      <c r="CK6" s="32" t="str">
        <f>IF(CK7="","",IF(CK7="-","【-】","【"&amp;SUBSTITUTE(TEXT(CK7,"#,##0.00"),"-","△")&amp;"】"))</f>
        <v>【289.81】</v>
      </c>
      <c r="CL6" s="33">
        <f>IF(CL7="",NA(),CL7)</f>
        <v>48.44</v>
      </c>
      <c r="CM6" s="33">
        <f t="shared" ref="CM6:CU6" si="10">IF(CM7="",NA(),CM7)</f>
        <v>51.41</v>
      </c>
      <c r="CN6" s="33">
        <f t="shared" si="10"/>
        <v>50.47</v>
      </c>
      <c r="CO6" s="33">
        <f t="shared" si="10"/>
        <v>51.88</v>
      </c>
      <c r="CP6" s="33">
        <f t="shared" si="10"/>
        <v>52.34</v>
      </c>
      <c r="CQ6" s="33">
        <f t="shared" si="10"/>
        <v>46.85</v>
      </c>
      <c r="CR6" s="33">
        <f t="shared" si="10"/>
        <v>46.06</v>
      </c>
      <c r="CS6" s="33">
        <f t="shared" si="10"/>
        <v>45.95</v>
      </c>
      <c r="CT6" s="33">
        <f t="shared" si="10"/>
        <v>44.69</v>
      </c>
      <c r="CU6" s="33">
        <f t="shared" si="10"/>
        <v>44.69</v>
      </c>
      <c r="CV6" s="32" t="str">
        <f>IF(CV7="","",IF(CV7="-","【-】","【"&amp;SUBSTITUTE(TEXT(CV7,"#,##0.00"),"-","△")&amp;"】"))</f>
        <v>【52.74】</v>
      </c>
      <c r="CW6" s="33">
        <f>IF(CW7="",NA(),CW7)</f>
        <v>93.61</v>
      </c>
      <c r="CX6" s="33">
        <f t="shared" ref="CX6:DF6" si="11">IF(CX7="",NA(),CX7)</f>
        <v>93.6</v>
      </c>
      <c r="CY6" s="33">
        <f t="shared" si="11"/>
        <v>94.82</v>
      </c>
      <c r="CZ6" s="33">
        <f t="shared" si="11"/>
        <v>95.83</v>
      </c>
      <c r="DA6" s="33">
        <f t="shared" si="11"/>
        <v>96.12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232246</v>
      </c>
      <c r="D7" s="35">
        <v>47</v>
      </c>
      <c r="E7" s="35">
        <v>17</v>
      </c>
      <c r="F7" s="35">
        <v>5</v>
      </c>
      <c r="G7" s="35">
        <v>0</v>
      </c>
      <c r="H7" s="35" t="s">
        <v>96</v>
      </c>
      <c r="I7" s="35" t="s">
        <v>97</v>
      </c>
      <c r="J7" s="35" t="s">
        <v>98</v>
      </c>
      <c r="K7" s="35" t="s">
        <v>99</v>
      </c>
      <c r="L7" s="35" t="s">
        <v>100</v>
      </c>
      <c r="M7" s="36" t="s">
        <v>101</v>
      </c>
      <c r="N7" s="36" t="s">
        <v>102</v>
      </c>
      <c r="O7" s="36">
        <v>1.35</v>
      </c>
      <c r="P7" s="36">
        <v>92.07</v>
      </c>
      <c r="Q7" s="36">
        <v>2019</v>
      </c>
      <c r="R7" s="36">
        <v>86084</v>
      </c>
      <c r="S7" s="36">
        <v>45.9</v>
      </c>
      <c r="T7" s="36">
        <v>1875.47</v>
      </c>
      <c r="U7" s="36">
        <v>1161</v>
      </c>
      <c r="V7" s="36">
        <v>0.53</v>
      </c>
      <c r="W7" s="36">
        <v>2190.5700000000002</v>
      </c>
      <c r="X7" s="36">
        <v>98.07</v>
      </c>
      <c r="Y7" s="36">
        <v>95.79</v>
      </c>
      <c r="Z7" s="36">
        <v>95.44</v>
      </c>
      <c r="AA7" s="36">
        <v>101.15</v>
      </c>
      <c r="AB7" s="36">
        <v>98.27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35.159999999999997</v>
      </c>
      <c r="BQ7" s="36">
        <v>37.9</v>
      </c>
      <c r="BR7" s="36">
        <v>36.71</v>
      </c>
      <c r="BS7" s="36">
        <v>38.53</v>
      </c>
      <c r="BT7" s="36">
        <v>36.909999999999997</v>
      </c>
      <c r="BU7" s="36">
        <v>42.13</v>
      </c>
      <c r="BV7" s="36">
        <v>42.48</v>
      </c>
      <c r="BW7" s="36">
        <v>41.04</v>
      </c>
      <c r="BX7" s="36">
        <v>41.08</v>
      </c>
      <c r="BY7" s="36">
        <v>41.34</v>
      </c>
      <c r="BZ7" s="36">
        <v>52.78</v>
      </c>
      <c r="CA7" s="36">
        <v>289.13</v>
      </c>
      <c r="CB7" s="36">
        <v>272.92</v>
      </c>
      <c r="CC7" s="36">
        <v>281.23</v>
      </c>
      <c r="CD7" s="36">
        <v>273.86</v>
      </c>
      <c r="CE7" s="36">
        <v>287.58999999999997</v>
      </c>
      <c r="CF7" s="36">
        <v>348.41</v>
      </c>
      <c r="CG7" s="36">
        <v>343.8</v>
      </c>
      <c r="CH7" s="36">
        <v>357.08</v>
      </c>
      <c r="CI7" s="36">
        <v>378.08</v>
      </c>
      <c r="CJ7" s="36">
        <v>357.49</v>
      </c>
      <c r="CK7" s="36">
        <v>289.81</v>
      </c>
      <c r="CL7" s="36">
        <v>48.44</v>
      </c>
      <c r="CM7" s="36">
        <v>51.41</v>
      </c>
      <c r="CN7" s="36">
        <v>50.47</v>
      </c>
      <c r="CO7" s="36">
        <v>51.88</v>
      </c>
      <c r="CP7" s="36">
        <v>52.34</v>
      </c>
      <c r="CQ7" s="36">
        <v>46.85</v>
      </c>
      <c r="CR7" s="36">
        <v>46.06</v>
      </c>
      <c r="CS7" s="36">
        <v>45.95</v>
      </c>
      <c r="CT7" s="36">
        <v>44.69</v>
      </c>
      <c r="CU7" s="36">
        <v>44.69</v>
      </c>
      <c r="CV7" s="36">
        <v>52.74</v>
      </c>
      <c r="CW7" s="36">
        <v>93.61</v>
      </c>
      <c r="CX7" s="36">
        <v>93.6</v>
      </c>
      <c r="CY7" s="36">
        <v>94.82</v>
      </c>
      <c r="CZ7" s="36">
        <v>95.83</v>
      </c>
      <c r="DA7" s="36">
        <v>96.12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2017-02-23T09:41:56Z</cp:lastPrinted>
  <dcterms:created xsi:type="dcterms:W3CDTF">2017-02-08T03:12:10Z</dcterms:created>
  <dcterms:modified xsi:type="dcterms:W3CDTF">2017-02-23T09:42:00Z</dcterms:modified>
  <cp:category/>
</cp:coreProperties>
</file>