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<sst xmlns="http://schemas.openxmlformats.org/spreadsheetml/2006/main" count="217" uniqueCount="107">
  <si>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</si>
  <si>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</si>
  <si>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</si>
  <si>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</si>
  <si>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</si>
  <si>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</si>
  <si>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</si>
  <si>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</si>
  <si>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</si>
  <si>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</si>
  <si>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</si>
  <si>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</si>
  <si>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</si>
  <si>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</si>
  <si>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</si>
  <si>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</si>
  <si>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</si>
  <si>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</si>
  <si>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</si>
  <si>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</si>
  <si>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</si>
  <si>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</si>
  <si>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</si>
  <si>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</si>
  <si>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</si>
  <si>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</si>
  <si>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</si>
  <si>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</si>
  <si>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</si>
  <si>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</si>
  <si>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</si>
  <si>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</si>
  <si>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</si>
  <si>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</si>
  <si>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</si>
  <si>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</si>
  <si>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</si>
  <si>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</si>
  <si>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</si>
  <si>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</si>
  <si>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</si>
  <si>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</si>
  <si>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</si>
  <si>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</si>
  <si>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</si>
  <si>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</si>
  <si>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</si>
  <si>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</si>
  <si>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</si>
  <si>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</si>
  <si>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</si>
  <si>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</si>
  <si>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</si>
  <si>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</si>
  <si>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</si>
  <si>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</si>
  <si>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</si>
  <si>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</si>
  <si>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</si>
  <si>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</si>
  <si>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</si>
  <si>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</si>
  <si>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</si>
  <si>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</si>
  <si>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</si>
  <si>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</si>
  <si>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</si>
  <si>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</si>
  <si>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</si>
  <si>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</si>
  <si>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</si>
  <si>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</si>
  <si>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</si>
  <si>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</si>
  <si>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</si>
  <si>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</si>
  <si>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</si>
  <si>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</si>
  <si>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</si>
  <si>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</si>
  <si>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</si>
  <si>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</si>
  <si>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</si>
  <si>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</si>
  <si>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</si>
  <si>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</si>
  <si>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</si>
  <si>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</si>
  <si>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</si>
  <si>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</si>
  <si>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</si>
  <si>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</si>
  <si>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</si>
  <si>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知立市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</si>
  <si>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</si>
  <si>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</si>
  <si>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</si>
  <si>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</si>
  <si>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</si>
  <si>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</si>
  <si>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</si>
  <si>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</si>
  <si>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</si>
  <si>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</si>
  <si>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健全な経営ができているが、今後、収益に関して、人口減少に伴う料金収入減が見込まれ、また費用に関しては、管路更新率向上のための布設替工事や、配水場の更新・拡張等の大規模工事を予定しているため、増加することが予想される。現状、⑤料金回収率が１００％を超えていることから適切な料金設定ができてはいるが、このままでは長期的に経営の健全性を保つことは難しい。
 このような状況に対応するために、知立市水道事業として、将来の給水収益予想や企業債借入計画などをもとに「財源試算」と、管路や水道施設の更新計画などをもとに「投資試算」を行い、それら収支の均衡のとれた「経営戦略」を策定中であり、そのなかで、料金改定や施設の統廃合も検討し、経営の健全化に努めている。</t>
    <rPh sb="1" eb="3">
      <t>ゲンザイ</t>
    </rPh>
    <rPh sb="7" eb="9">
      <t>ケンゼン</t>
    </rPh>
    <rPh sb="10" eb="12">
      <t>ケイエイ</t>
    </rPh>
    <rPh sb="20" eb="22">
      <t>コンゴ</t>
    </rPh>
    <rPh sb="23" eb="25">
      <t>シュウエキ</t>
    </rPh>
    <rPh sb="26" eb="27">
      <t>カン</t>
    </rPh>
    <rPh sb="30" eb="32">
      <t>ジンコウ</t>
    </rPh>
    <rPh sb="32" eb="34">
      <t>ゲンショウ</t>
    </rPh>
    <rPh sb="35" eb="36">
      <t>トモナ</t>
    </rPh>
    <rPh sb="37" eb="39">
      <t>リョウキン</t>
    </rPh>
    <rPh sb="39" eb="41">
      <t>シュウニュウ</t>
    </rPh>
    <rPh sb="41" eb="42">
      <t>ゲン</t>
    </rPh>
    <rPh sb="43" eb="45">
      <t>ミコ</t>
    </rPh>
    <rPh sb="58" eb="60">
      <t>カンロ</t>
    </rPh>
    <rPh sb="60" eb="62">
      <t>コウシン</t>
    </rPh>
    <rPh sb="62" eb="63">
      <t>リツ</t>
    </rPh>
    <rPh sb="63" eb="65">
      <t>コウジョウ</t>
    </rPh>
    <rPh sb="69" eb="71">
      <t>フセツ</t>
    </rPh>
    <rPh sb="71" eb="72">
      <t>カ</t>
    </rPh>
    <rPh sb="72" eb="74">
      <t>コウジ</t>
    </rPh>
    <rPh sb="76" eb="78">
      <t>ハイスイ</t>
    </rPh>
    <rPh sb="78" eb="79">
      <t>ジョウ</t>
    </rPh>
    <rPh sb="80" eb="82">
      <t>コウシン</t>
    </rPh>
    <rPh sb="83" eb="85">
      <t>カクチョウ</t>
    </rPh>
    <rPh sb="85" eb="86">
      <t>トウ</t>
    </rPh>
    <rPh sb="87" eb="90">
      <t>ダイキボ</t>
    </rPh>
    <rPh sb="90" eb="92">
      <t>コウジ</t>
    </rPh>
    <rPh sb="93" eb="95">
      <t>ヨテイ</t>
    </rPh>
    <rPh sb="102" eb="104">
      <t>ゾウカ</t>
    </rPh>
    <rPh sb="109" eb="111">
      <t>ヨソウ</t>
    </rPh>
    <rPh sb="115" eb="117">
      <t>ゲンジョウ</t>
    </rPh>
    <rPh sb="119" eb="121">
      <t>リョウキン</t>
    </rPh>
    <rPh sb="121" eb="123">
      <t>カイシュウ</t>
    </rPh>
    <rPh sb="123" eb="124">
      <t>リツ</t>
    </rPh>
    <rPh sb="130" eb="131">
      <t>コ</t>
    </rPh>
    <rPh sb="139" eb="141">
      <t>テキセツ</t>
    </rPh>
    <rPh sb="142" eb="144">
      <t>リョウキン</t>
    </rPh>
    <rPh sb="144" eb="146">
      <t>セッテイ</t>
    </rPh>
    <rPh sb="161" eb="164">
      <t>チョウキテキ</t>
    </rPh>
    <rPh sb="165" eb="167">
      <t>ケイエイ</t>
    </rPh>
    <rPh sb="168" eb="170">
      <t>ケンゼン</t>
    </rPh>
    <rPh sb="170" eb="171">
      <t>セイ</t>
    </rPh>
    <rPh sb="172" eb="173">
      <t>タモ</t>
    </rPh>
    <rPh sb="177" eb="178">
      <t>ムズカ</t>
    </rPh>
    <rPh sb="290" eb="291">
      <t>チュウ</t>
    </rPh>
    <rPh sb="301" eb="303">
      <t>リョウキン</t>
    </rPh>
    <rPh sb="303" eb="305">
      <t>カイテイ</t>
    </rPh>
    <rPh sb="306" eb="308">
      <t>シセツ</t>
    </rPh>
    <rPh sb="309" eb="312">
      <t>トウハイゴウ</t>
    </rPh>
    <rPh sb="313" eb="315">
      <t>ケントウ</t>
    </rPh>
    <rPh sb="317" eb="319">
      <t>ケイエイ</t>
    </rPh>
    <rPh sb="320" eb="323">
      <t>ケンゼンカ</t>
    </rPh>
    <rPh sb="324" eb="325">
      <t>ツト</t>
    </rPh>
    <phoneticPr fontId="4"/>
  </si>
  <si>
    <t>　①経常収支比率１００％以上を維持しており、また②累積欠損金比率も継続して０％で欠損金はでていないため、経営は健全であるといえる。
　①経常収支比率に関しては、平成２６年度以降、類似団体平均値との差が生じているが、これは新しく配水場が稼動し始め、それに伴い「減価償却費」が膨らんだことが原因であるため、今後も続くことが見込まれる。
　③流動比率（短期的な債務に対する支払能力を表す）の観点からみると、平成２６年度以降、類似団体平均値よりも高く、相当に余裕がある経営状況に思えるが、これは、「減価償却費」が膨らむことを見越して布設替工事を控えたことで、「現金」が残ったためである。こちらについては今後管路更新率を向上させていくなかで平均並みに戻る予定である。
　また⑧有収率（施設の稼動が収益につながっているか）は、漏水調査を徹底したことにより平均を大きく上回っており、配水した分がほとんど料金につながっているという効率的な資金回収がおこなえている。
　さらに④企業債残高対給水収益比率からも分かるように他団体よりも給水収益に対する企業債が少なく、財務のバランスも健全である。
　⑦施設利用率については、新しい配水場の影響で平成２６年度以降激減している。経営効率化のため施設の統廃合を検討していかなければならない。</t>
    <rPh sb="2" eb="4">
      <t>ケイジョウ</t>
    </rPh>
    <rPh sb="4" eb="6">
      <t>シュウシ</t>
    </rPh>
    <rPh sb="6" eb="8">
      <t>ヒリツ</t>
    </rPh>
    <rPh sb="12" eb="14">
      <t>イジョウ</t>
    </rPh>
    <rPh sb="15" eb="17">
      <t>イジ</t>
    </rPh>
    <rPh sb="25" eb="27">
      <t>ルイセキ</t>
    </rPh>
    <rPh sb="27" eb="30">
      <t>ケッソンキン</t>
    </rPh>
    <rPh sb="30" eb="32">
      <t>ヒリツ</t>
    </rPh>
    <rPh sb="33" eb="35">
      <t>ケイゾク</t>
    </rPh>
    <rPh sb="40" eb="43">
      <t>ケッソンキン</t>
    </rPh>
    <rPh sb="52" eb="54">
      <t>ケイエイ</t>
    </rPh>
    <rPh sb="55" eb="57">
      <t>ケンゼン</t>
    </rPh>
    <rPh sb="68" eb="70">
      <t>ケイジョウ</t>
    </rPh>
    <rPh sb="70" eb="72">
      <t>シュウシ</t>
    </rPh>
    <rPh sb="72" eb="74">
      <t>ヒリツ</t>
    </rPh>
    <rPh sb="75" eb="76">
      <t>カン</t>
    </rPh>
    <rPh sb="80" eb="82">
      <t>ヘイセイ</t>
    </rPh>
    <rPh sb="84" eb="86">
      <t>ネンド</t>
    </rPh>
    <rPh sb="86" eb="88">
      <t>イコウ</t>
    </rPh>
    <rPh sb="98" eb="99">
      <t>サ</t>
    </rPh>
    <rPh sb="100" eb="101">
      <t>ショウ</t>
    </rPh>
    <rPh sb="110" eb="111">
      <t>アタラ</t>
    </rPh>
    <rPh sb="113" eb="115">
      <t>ハイスイ</t>
    </rPh>
    <rPh sb="115" eb="116">
      <t>ジョウ</t>
    </rPh>
    <rPh sb="117" eb="119">
      <t>カドウ</t>
    </rPh>
    <rPh sb="120" eb="121">
      <t>ハジ</t>
    </rPh>
    <rPh sb="126" eb="127">
      <t>トモナ</t>
    </rPh>
    <rPh sb="129" eb="131">
      <t>ゲンカ</t>
    </rPh>
    <rPh sb="131" eb="133">
      <t>ショウキャク</t>
    </rPh>
    <rPh sb="133" eb="134">
      <t>ヒ</t>
    </rPh>
    <rPh sb="136" eb="137">
      <t>フク</t>
    </rPh>
    <rPh sb="143" eb="145">
      <t>ゲンイン</t>
    </rPh>
    <rPh sb="151" eb="153">
      <t>コンゴ</t>
    </rPh>
    <rPh sb="154" eb="155">
      <t>ツヅ</t>
    </rPh>
    <rPh sb="159" eb="161">
      <t>ミコ</t>
    </rPh>
    <rPh sb="168" eb="170">
      <t>リュウドウ</t>
    </rPh>
    <rPh sb="170" eb="172">
      <t>ヒリツ</t>
    </rPh>
    <rPh sb="173" eb="176">
      <t>タンキテキ</t>
    </rPh>
    <rPh sb="177" eb="179">
      <t>サイム</t>
    </rPh>
    <rPh sb="180" eb="181">
      <t>タイ</t>
    </rPh>
    <rPh sb="183" eb="185">
      <t>シハライ</t>
    </rPh>
    <rPh sb="185" eb="187">
      <t>ノウリョク</t>
    </rPh>
    <rPh sb="188" eb="189">
      <t>アラワ</t>
    </rPh>
    <rPh sb="192" eb="194">
      <t>カンテン</t>
    </rPh>
    <rPh sb="200" eb="202">
      <t>ヘイセイ</t>
    </rPh>
    <rPh sb="204" eb="206">
      <t>ネンド</t>
    </rPh>
    <rPh sb="206" eb="208">
      <t>イコウ</t>
    </rPh>
    <rPh sb="219" eb="220">
      <t>タカ</t>
    </rPh>
    <rPh sb="222" eb="224">
      <t>ソウトウ</t>
    </rPh>
    <rPh sb="225" eb="227">
      <t>ヨユウ</t>
    </rPh>
    <rPh sb="230" eb="232">
      <t>ケイエイ</t>
    </rPh>
    <rPh sb="232" eb="234">
      <t>ジョウキョウ</t>
    </rPh>
    <rPh sb="235" eb="236">
      <t>オモ</t>
    </rPh>
    <rPh sb="245" eb="247">
      <t>ゲンカ</t>
    </rPh>
    <rPh sb="247" eb="249">
      <t>ショウキャク</t>
    </rPh>
    <rPh sb="249" eb="250">
      <t>ヒ</t>
    </rPh>
    <rPh sb="252" eb="253">
      <t>フク</t>
    </rPh>
    <rPh sb="258" eb="260">
      <t>ミコ</t>
    </rPh>
    <rPh sb="262" eb="264">
      <t>フセツ</t>
    </rPh>
    <rPh sb="264" eb="265">
      <t>カ</t>
    </rPh>
    <rPh sb="265" eb="267">
      <t>コウジ</t>
    </rPh>
    <rPh sb="268" eb="269">
      <t>ヒカ</t>
    </rPh>
    <rPh sb="276" eb="278">
      <t>ゲンキン</t>
    </rPh>
    <rPh sb="280" eb="281">
      <t>ノコ</t>
    </rPh>
    <rPh sb="297" eb="299">
      <t>コンゴ</t>
    </rPh>
    <rPh sb="299" eb="301">
      <t>カンロ</t>
    </rPh>
    <rPh sb="301" eb="303">
      <t>コウシン</t>
    </rPh>
    <rPh sb="303" eb="304">
      <t>リツ</t>
    </rPh>
    <rPh sb="305" eb="307">
      <t>コウジョウ</t>
    </rPh>
    <rPh sb="315" eb="317">
      <t>ヘイキン</t>
    </rPh>
    <rPh sb="317" eb="318">
      <t>ナ</t>
    </rPh>
    <rPh sb="320" eb="321">
      <t>モド</t>
    </rPh>
    <rPh sb="322" eb="324">
      <t>ヨテイ</t>
    </rPh>
    <rPh sb="337" eb="339">
      <t>シセツ</t>
    </rPh>
    <rPh sb="340" eb="342">
      <t>カドウ</t>
    </rPh>
    <rPh sb="343" eb="345">
      <t>シュウエキ</t>
    </rPh>
    <rPh sb="384" eb="386">
      <t>ハイスイ</t>
    </rPh>
    <rPh sb="388" eb="389">
      <t>ブン</t>
    </rPh>
    <rPh sb="394" eb="396">
      <t>リョウキン</t>
    </rPh>
    <rPh sb="407" eb="410">
      <t>コウリツテキ</t>
    </rPh>
    <rPh sb="411" eb="413">
      <t>シキン</t>
    </rPh>
    <rPh sb="413" eb="415">
      <t>カイシュウ</t>
    </rPh>
    <rPh sb="445" eb="446">
      <t>ブン</t>
    </rPh>
    <rPh sb="469" eb="470">
      <t>スク</t>
    </rPh>
    <rPh sb="473" eb="475">
      <t>ザイム</t>
    </rPh>
    <rPh sb="481" eb="483">
      <t>ケンゼン</t>
    </rPh>
    <rPh sb="490" eb="492">
      <t>シセツ</t>
    </rPh>
    <rPh sb="492" eb="495">
      <t>リヨウリツ</t>
    </rPh>
    <rPh sb="501" eb="502">
      <t>アタラ</t>
    </rPh>
    <rPh sb="504" eb="506">
      <t>ハイスイ</t>
    </rPh>
    <rPh sb="506" eb="507">
      <t>ジョウ</t>
    </rPh>
    <rPh sb="508" eb="510">
      <t>エイキョウ</t>
    </rPh>
    <rPh sb="511" eb="513">
      <t>ヘイセイ</t>
    </rPh>
    <rPh sb="515" eb="517">
      <t>ネンド</t>
    </rPh>
    <rPh sb="517" eb="519">
      <t>イコウ</t>
    </rPh>
    <rPh sb="519" eb="521">
      <t>ゲキゲン</t>
    </rPh>
    <rPh sb="526" eb="528">
      <t>ケイエイ</t>
    </rPh>
    <rPh sb="528" eb="531">
      <t>コウリツカ</t>
    </rPh>
    <rPh sb="534" eb="536">
      <t>シセツ</t>
    </rPh>
    <rPh sb="537" eb="540">
      <t>トウハイゴウ</t>
    </rPh>
    <rPh sb="541" eb="543">
      <t>ケントウ</t>
    </rPh>
    <phoneticPr fontId="4"/>
  </si>
  <si>
    <t>　平成２６年度稼動の新しい配水場の影響で①有形固定資産減価償却率が類似団体平均、全国平均と比較して低くなっている。そして平成２６年以降布設替を抑制したため②管路経年化率が伸びてしまい、類似団体平均並みを維持していた③管路更新率も平均を下回る結果となってしまった。
　また耐用年数間近の老朽化した施設も存在するため、その施設の存廃も検討していかなければならない。
　そのため、布設替にかかる費用と新しい配水場の拡張にかかる費用、施設の存廃にかかる費用を総合的に勘案しながら管路更新計画を立てていかなければならない。</t>
    <rPh sb="1" eb="3">
      <t>ヘイセイ</t>
    </rPh>
    <rPh sb="5" eb="7">
      <t>ネンド</t>
    </rPh>
    <rPh sb="7" eb="9">
      <t>カドウ</t>
    </rPh>
    <rPh sb="10" eb="11">
      <t>アタラ</t>
    </rPh>
    <rPh sb="13" eb="15">
      <t>ハイスイ</t>
    </rPh>
    <rPh sb="15" eb="16">
      <t>ジョウ</t>
    </rPh>
    <rPh sb="17" eb="19">
      <t>エイキョウ</t>
    </rPh>
    <rPh sb="21" eb="23">
      <t>ユウケイ</t>
    </rPh>
    <rPh sb="23" eb="25">
      <t>コテイ</t>
    </rPh>
    <rPh sb="25" eb="27">
      <t>シサン</t>
    </rPh>
    <rPh sb="27" eb="29">
      <t>ゲンカ</t>
    </rPh>
    <rPh sb="29" eb="31">
      <t>ショウキャク</t>
    </rPh>
    <rPh sb="31" eb="32">
      <t>リツ</t>
    </rPh>
    <rPh sb="33" eb="35">
      <t>ルイジ</t>
    </rPh>
    <rPh sb="35" eb="37">
      <t>ダンタイ</t>
    </rPh>
    <rPh sb="37" eb="39">
      <t>ヘイキン</t>
    </rPh>
    <rPh sb="40" eb="42">
      <t>ゼンコク</t>
    </rPh>
    <rPh sb="42" eb="44">
      <t>ヘイキン</t>
    </rPh>
    <rPh sb="45" eb="47">
      <t>ヒカク</t>
    </rPh>
    <rPh sb="49" eb="50">
      <t>ヒク</t>
    </rPh>
    <rPh sb="60" eb="62">
      <t>ヘイセイ</t>
    </rPh>
    <rPh sb="64" eb="65">
      <t>ネン</t>
    </rPh>
    <rPh sb="65" eb="67">
      <t>イコウ</t>
    </rPh>
    <rPh sb="67" eb="69">
      <t>フセツ</t>
    </rPh>
    <rPh sb="69" eb="70">
      <t>カ</t>
    </rPh>
    <rPh sb="71" eb="73">
      <t>ヨクセイ</t>
    </rPh>
    <rPh sb="78" eb="80">
      <t>カンロ</t>
    </rPh>
    <rPh sb="80" eb="83">
      <t>ケイネンカ</t>
    </rPh>
    <rPh sb="83" eb="84">
      <t>リツ</t>
    </rPh>
    <rPh sb="85" eb="86">
      <t>ノ</t>
    </rPh>
    <rPh sb="92" eb="94">
      <t>ルイジ</t>
    </rPh>
    <rPh sb="94" eb="96">
      <t>ダンタイ</t>
    </rPh>
    <rPh sb="96" eb="98">
      <t>ヘイキン</t>
    </rPh>
    <rPh sb="98" eb="99">
      <t>ナ</t>
    </rPh>
    <rPh sb="101" eb="103">
      <t>イジ</t>
    </rPh>
    <rPh sb="108" eb="110">
      <t>カンロ</t>
    </rPh>
    <rPh sb="110" eb="112">
      <t>コウシン</t>
    </rPh>
    <rPh sb="112" eb="113">
      <t>リツ</t>
    </rPh>
    <rPh sb="114" eb="116">
      <t>ヘイキン</t>
    </rPh>
    <rPh sb="117" eb="119">
      <t>シタマワ</t>
    </rPh>
    <rPh sb="120" eb="122">
      <t>ケッカ</t>
    </rPh>
    <rPh sb="135" eb="137">
      <t>タイヨウ</t>
    </rPh>
    <rPh sb="137" eb="139">
      <t>ネンスウ</t>
    </rPh>
    <rPh sb="139" eb="141">
      <t>マヂカ</t>
    </rPh>
    <rPh sb="142" eb="145">
      <t>ロウキュウカ</t>
    </rPh>
    <rPh sb="147" eb="149">
      <t>シセツ</t>
    </rPh>
    <rPh sb="150" eb="152">
      <t>ソンザイ</t>
    </rPh>
    <rPh sb="159" eb="161">
      <t>シセツ</t>
    </rPh>
    <rPh sb="162" eb="164">
      <t>ソンパイ</t>
    </rPh>
    <rPh sb="165" eb="167">
      <t>ケントウ</t>
    </rPh>
    <rPh sb="187" eb="189">
      <t>フセツ</t>
    </rPh>
    <rPh sb="189" eb="190">
      <t>カ</t>
    </rPh>
    <rPh sb="194" eb="196">
      <t>ヒヨウ</t>
    </rPh>
    <rPh sb="197" eb="198">
      <t>アタラ</t>
    </rPh>
    <rPh sb="200" eb="202">
      <t>ハイスイ</t>
    </rPh>
    <rPh sb="202" eb="203">
      <t>ジョウ</t>
    </rPh>
    <rPh sb="204" eb="206">
      <t>カクチョウ</t>
    </rPh>
    <rPh sb="210" eb="212">
      <t>ヒヨウ</t>
    </rPh>
    <rPh sb="213" eb="215">
      <t>シセツ</t>
    </rPh>
    <rPh sb="216" eb="218">
      <t>ソンパイ</t>
    </rPh>
    <rPh sb="222" eb="224">
      <t>ヒヨウ</t>
    </rPh>
    <rPh sb="225" eb="228">
      <t>ソウゴウテキ</t>
    </rPh>
    <rPh sb="229" eb="231">
      <t>カンアン</t>
    </rPh>
    <rPh sb="235" eb="237">
      <t>カンロ</t>
    </rPh>
    <rPh sb="237" eb="239">
      <t>コウシン</t>
    </rPh>
    <rPh sb="239" eb="241">
      <t>ケイカク</t>
    </rPh>
    <rPh sb="242" eb="24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</si>
</sst>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1.59</c:v>
                </c:pt>
                <c:pt idx="1">
                  <c:v>1.08</c:v>
                </c:pt>
                <c:pt idx="2">
                  <c:v>0.84</c:v>
                </c:pt>
                <c:pt idx="3">
                  <c:v>0.47</c:v>
                </c:pt>
                <c:pt idx="4">
                  <c:v>0.57999999999999996</c:v>
                </c:pt>
              </c:numCache>
            </c:numRef>
          </c:val>
        </c:ser>
        <c:dLbls>
          <c:showLegendKey val="0"/>
          <c:showVal val="0"/>
          <c:showCatName val="0"/>
          <c:showSerName val="0"/>
          <c:showPercent val="0"/>
          <c:showBubbleSize val="0"/>
        </c:dLbls>
        <c:gapWidth val="150"/>
        <c:axId val="34566528"/>
        <c:axId val="34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4566528"/>
        <c:axId val="34568448"/>
      </c:lineChart>
      <c:dateAx>
        <c:axId val="34566528"/>
        <c:scaling>
          <c:orientation val="minMax"/>
        </c:scaling>
        <c:delete val="1"/>
        <c:axPos val="b"/>
        <c:numFmt formatCode="ge" sourceLinked="1"/>
        <c:majorTickMark val="none"/>
        <c:minorTickMark val="none"/>
        <c:tickLblPos val="none"/>
        <c:crossAx val="34568448"/>
        <c:crosses val="autoZero"/>
        <c:auto val="1"/>
        <c:lblOffset val="100"/>
        <c:baseTimeUnit val="years"/>
      </c:dateAx>
      <c:valAx>
        <c:axId val="34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60.8</c:v>
                </c:pt>
                <c:pt idx="1">
                  <c:v>60.91</c:v>
                </c:pt>
                <c:pt idx="2">
                  <c:v>60.3</c:v>
                </c:pt>
                <c:pt idx="3">
                  <c:v>54.94</c:v>
                </c:pt>
                <c:pt idx="4">
                  <c:v>54.47</c:v>
                </c:pt>
              </c:numCache>
            </c:numRef>
          </c:val>
        </c:ser>
        <c:dLbls>
          <c:showLegendKey val="0"/>
          <c:showVal val="0"/>
          <c:showCatName val="0"/>
          <c:showSerName val="0"/>
          <c:showPercent val="0"/>
          <c:showBubbleSize val="0"/>
        </c:dLbls>
        <c:gapWidth val="150"/>
        <c:axId val="36446976"/>
        <c:axId val="36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6446976"/>
        <c:axId val="36448896"/>
      </c:lineChart>
      <c:dateAx>
        <c:axId val="36446976"/>
        <c:scaling>
          <c:orientation val="minMax"/>
        </c:scaling>
        <c:delete val="1"/>
        <c:axPos val="b"/>
        <c:numFmt formatCode="ge" sourceLinked="1"/>
        <c:majorTickMark val="none"/>
        <c:minorTickMark val="none"/>
        <c:tickLblPos val="none"/>
        <c:crossAx val="36448896"/>
        <c:crosses val="autoZero"/>
        <c:auto val="1"/>
        <c:lblOffset val="100"/>
        <c:baseTimeUnit val="years"/>
      </c:dateAx>
      <c:valAx>
        <c:axId val="36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91.62</c:v>
                </c:pt>
                <c:pt idx="1">
                  <c:v>92.31</c:v>
                </c:pt>
                <c:pt idx="2">
                  <c:v>93.43</c:v>
                </c:pt>
                <c:pt idx="3">
                  <c:v>93.9</c:v>
                </c:pt>
                <c:pt idx="4">
                  <c:v>94.89</c:v>
                </c:pt>
              </c:numCache>
            </c:numRef>
          </c:val>
        </c:ser>
        <c:dLbls>
          <c:showLegendKey val="0"/>
          <c:showVal val="0"/>
          <c:showCatName val="0"/>
          <c:showSerName val="0"/>
          <c:showPercent val="0"/>
          <c:showBubbleSize val="0"/>
        </c:dLbls>
        <c:gapWidth val="150"/>
        <c:axId val="36495744"/>
        <c:axId val="36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6495744"/>
        <c:axId val="36497664"/>
      </c:lineChart>
      <c:dateAx>
        <c:axId val="36495744"/>
        <c:scaling>
          <c:orientation val="minMax"/>
        </c:scaling>
        <c:delete val="1"/>
        <c:axPos val="b"/>
        <c:numFmt formatCode="ge" sourceLinked="1"/>
        <c:majorTickMark val="none"/>
        <c:minorTickMark val="none"/>
        <c:tickLblPos val="none"/>
        <c:crossAx val="36497664"/>
        <c:crosses val="autoZero"/>
        <c:auto val="1"/>
        <c:lblOffset val="100"/>
        <c:baseTimeUnit val="years"/>
      </c:dateAx>
      <c:valAx>
        <c:axId val="36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107.11</c:v>
                </c:pt>
                <c:pt idx="1">
                  <c:v>108.45</c:v>
                </c:pt>
                <c:pt idx="2">
                  <c:v>107.34</c:v>
                </c:pt>
                <c:pt idx="3">
                  <c:v>106.71</c:v>
                </c:pt>
                <c:pt idx="4">
                  <c:v>107.88</c:v>
                </c:pt>
              </c:numCache>
            </c:numRef>
          </c:val>
        </c:ser>
        <c:dLbls>
          <c:showLegendKey val="0"/>
          <c:showVal val="0"/>
          <c:showCatName val="0"/>
          <c:showSerName val="0"/>
          <c:showPercent val="0"/>
          <c:showBubbleSize val="0"/>
        </c:dLbls>
        <c:gapWidth val="150"/>
        <c:axId val="34586624"/>
        <c:axId val="345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4586624"/>
        <c:axId val="34588544"/>
      </c:lineChart>
      <c:dateAx>
        <c:axId val="34586624"/>
        <c:scaling>
          <c:orientation val="minMax"/>
        </c:scaling>
        <c:delete val="1"/>
        <c:axPos val="b"/>
        <c:numFmt formatCode="ge" sourceLinked="1"/>
        <c:majorTickMark val="none"/>
        <c:minorTickMark val="none"/>
        <c:tickLblPos val="none"/>
        <c:crossAx val="34588544"/>
        <c:crosses val="autoZero"/>
        <c:auto val="1"/>
        <c:lblOffset val="100"/>
        <c:baseTimeUnit val="years"/>
      </c:dateAx>
      <c:valAx>
        <c:axId val="345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39.659999999999997</c:v>
                </c:pt>
                <c:pt idx="1">
                  <c:v>40.47</c:v>
                </c:pt>
                <c:pt idx="2">
                  <c:v>40.840000000000003</c:v>
                </c:pt>
                <c:pt idx="3">
                  <c:v>39.17</c:v>
                </c:pt>
                <c:pt idx="4">
                  <c:v>40.69</c:v>
                </c:pt>
              </c:numCache>
            </c:numRef>
          </c:val>
        </c:ser>
        <c:dLbls>
          <c:showLegendKey val="0"/>
          <c:showVal val="0"/>
          <c:showCatName val="0"/>
          <c:showSerName val="0"/>
          <c:showPercent val="0"/>
          <c:showBubbleSize val="0"/>
        </c:dLbls>
        <c:gapWidth val="150"/>
        <c:axId val="34598272"/>
        <c:axId val="346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4598272"/>
        <c:axId val="34604544"/>
      </c:lineChart>
      <c:dateAx>
        <c:axId val="34598272"/>
        <c:scaling>
          <c:orientation val="minMax"/>
        </c:scaling>
        <c:delete val="1"/>
        <c:axPos val="b"/>
        <c:numFmt formatCode="ge" sourceLinked="1"/>
        <c:majorTickMark val="none"/>
        <c:minorTickMark val="none"/>
        <c:tickLblPos val="none"/>
        <c:crossAx val="34604544"/>
        <c:crosses val="autoZero"/>
        <c:auto val="1"/>
        <c:lblOffset val="100"/>
        <c:baseTimeUnit val="years"/>
      </c:dateAx>
      <c:valAx>
        <c:axId val="346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13.53</c:v>
                </c:pt>
                <c:pt idx="1">
                  <c:v>14.02</c:v>
                </c:pt>
                <c:pt idx="2">
                  <c:v>17.43</c:v>
                </c:pt>
                <c:pt idx="3">
                  <c:v>18.2</c:v>
                </c:pt>
                <c:pt idx="4">
                  <c:v>19.28</c:v>
                </c:pt>
              </c:numCache>
            </c:numRef>
          </c:val>
        </c:ser>
        <c:dLbls>
          <c:showLegendKey val="0"/>
          <c:showVal val="0"/>
          <c:showCatName val="0"/>
          <c:showSerName val="0"/>
          <c:showPercent val="0"/>
          <c:showBubbleSize val="0"/>
        </c:dLbls>
        <c:gapWidth val="150"/>
        <c:axId val="34622464"/>
        <c:axId val="346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4622464"/>
        <c:axId val="34649216"/>
      </c:lineChart>
      <c:dateAx>
        <c:axId val="34622464"/>
        <c:scaling>
          <c:orientation val="minMax"/>
        </c:scaling>
        <c:delete val="1"/>
        <c:axPos val="b"/>
        <c:numFmt formatCode="ge" sourceLinked="1"/>
        <c:majorTickMark val="none"/>
        <c:minorTickMark val="none"/>
        <c:tickLblPos val="none"/>
        <c:crossAx val="34649216"/>
        <c:crosses val="autoZero"/>
        <c:auto val="1"/>
        <c:lblOffset val="100"/>
        <c:baseTimeUnit val="years"/>
      </c:dateAx>
      <c:valAx>
        <c:axId val="346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71616"/>
        <c:axId val="34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4671616"/>
        <c:axId val="34677888"/>
      </c:lineChart>
      <c:dateAx>
        <c:axId val="34671616"/>
        <c:scaling>
          <c:orientation val="minMax"/>
        </c:scaling>
        <c:delete val="1"/>
        <c:axPos val="b"/>
        <c:numFmt formatCode="ge" sourceLinked="1"/>
        <c:majorTickMark val="none"/>
        <c:minorTickMark val="none"/>
        <c:tickLblPos val="none"/>
        <c:crossAx val="34677888"/>
        <c:crosses val="autoZero"/>
        <c:auto val="1"/>
        <c:lblOffset val="100"/>
        <c:baseTimeUnit val="years"/>
      </c:dateAx>
      <c:valAx>
        <c:axId val="3467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587.03</c:v>
                </c:pt>
                <c:pt idx="1">
                  <c:v>582.33000000000004</c:v>
                </c:pt>
                <c:pt idx="2">
                  <c:v>598.6</c:v>
                </c:pt>
                <c:pt idx="3">
                  <c:v>973.99</c:v>
                </c:pt>
                <c:pt idx="4">
                  <c:v>1093.3599999999999</c:v>
                </c:pt>
              </c:numCache>
            </c:numRef>
          </c:val>
        </c:ser>
        <c:dLbls>
          <c:showLegendKey val="0"/>
          <c:showVal val="0"/>
          <c:showCatName val="0"/>
          <c:showSerName val="0"/>
          <c:showPercent val="0"/>
          <c:showBubbleSize val="0"/>
        </c:dLbls>
        <c:gapWidth val="150"/>
        <c:axId val="34687616"/>
        <c:axId val="34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4687616"/>
        <c:axId val="34693888"/>
      </c:lineChart>
      <c:dateAx>
        <c:axId val="34687616"/>
        <c:scaling>
          <c:orientation val="minMax"/>
        </c:scaling>
        <c:delete val="1"/>
        <c:axPos val="b"/>
        <c:numFmt formatCode="ge" sourceLinked="1"/>
        <c:majorTickMark val="none"/>
        <c:minorTickMark val="none"/>
        <c:tickLblPos val="none"/>
        <c:crossAx val="34693888"/>
        <c:crosses val="autoZero"/>
        <c:auto val="1"/>
        <c:lblOffset val="100"/>
        <c:baseTimeUnit val="years"/>
      </c:dateAx>
      <c:valAx>
        <c:axId val="3469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113.16</c:v>
                </c:pt>
                <c:pt idx="1">
                  <c:v>118.38</c:v>
                </c:pt>
                <c:pt idx="2">
                  <c:v>127.06</c:v>
                </c:pt>
                <c:pt idx="3">
                  <c:v>127.53</c:v>
                </c:pt>
                <c:pt idx="4">
                  <c:v>125.65</c:v>
                </c:pt>
              </c:numCache>
            </c:numRef>
          </c:val>
        </c:ser>
        <c:dLbls>
          <c:showLegendKey val="0"/>
          <c:showVal val="0"/>
          <c:showCatName val="0"/>
          <c:showSerName val="0"/>
          <c:showPercent val="0"/>
          <c:showBubbleSize val="0"/>
        </c:dLbls>
        <c:gapWidth val="150"/>
        <c:axId val="34715904"/>
        <c:axId val="34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4715904"/>
        <c:axId val="34722176"/>
      </c:lineChart>
      <c:dateAx>
        <c:axId val="34715904"/>
        <c:scaling>
          <c:orientation val="minMax"/>
        </c:scaling>
        <c:delete val="1"/>
        <c:axPos val="b"/>
        <c:numFmt formatCode="ge" sourceLinked="1"/>
        <c:majorTickMark val="none"/>
        <c:minorTickMark val="none"/>
        <c:tickLblPos val="none"/>
        <c:crossAx val="34722176"/>
        <c:crosses val="autoZero"/>
        <c:auto val="1"/>
        <c:lblOffset val="100"/>
        <c:baseTimeUnit val="years"/>
      </c:dateAx>
      <c:valAx>
        <c:axId val="3472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104.27</c:v>
                </c:pt>
                <c:pt idx="1">
                  <c:v>105.27</c:v>
                </c:pt>
                <c:pt idx="2">
                  <c:v>104.54</c:v>
                </c:pt>
                <c:pt idx="3">
                  <c:v>104.35</c:v>
                </c:pt>
                <c:pt idx="4">
                  <c:v>105.09</c:v>
                </c:pt>
              </c:numCache>
            </c:numRef>
          </c:val>
        </c:ser>
        <c:dLbls>
          <c:showLegendKey val="0"/>
          <c:showVal val="0"/>
          <c:showCatName val="0"/>
          <c:showSerName val="0"/>
          <c:showPercent val="0"/>
          <c:showBubbleSize val="0"/>
        </c:dLbls>
        <c:gapWidth val="150"/>
        <c:axId val="35702656"/>
        <c:axId val="357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5702656"/>
        <c:axId val="35713024"/>
      </c:lineChart>
      <c:dateAx>
        <c:axId val="35702656"/>
        <c:scaling>
          <c:orientation val="minMax"/>
        </c:scaling>
        <c:delete val="1"/>
        <c:axPos val="b"/>
        <c:numFmt formatCode="ge" sourceLinked="1"/>
        <c:majorTickMark val="none"/>
        <c:minorTickMark val="none"/>
        <c:tickLblPos val="none"/>
        <c:crossAx val="35713024"/>
        <c:crosses val="autoZero"/>
        <c:auto val="1"/>
        <c:lblOffset val="100"/>
        <c:baseTimeUnit val="years"/>
      </c:dateAx>
      <c:valAx>
        <c:axId val="357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140.94</c:v>
                </c:pt>
                <c:pt idx="1">
                  <c:v>140.4</c:v>
                </c:pt>
                <c:pt idx="2">
                  <c:v>141.66</c:v>
                </c:pt>
                <c:pt idx="3">
                  <c:v>142.58000000000001</c:v>
                </c:pt>
                <c:pt idx="4">
                  <c:v>141.59</c:v>
                </c:pt>
              </c:numCache>
            </c:numRef>
          </c:val>
        </c:ser>
        <c:dLbls>
          <c:showLegendKey val="0"/>
          <c:showVal val="0"/>
          <c:showCatName val="0"/>
          <c:showSerName val="0"/>
          <c:showPercent val="0"/>
          <c:showBubbleSize val="0"/>
        </c:dLbls>
        <c:gapWidth val="150"/>
        <c:axId val="35951744"/>
        <c:axId val="359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5951744"/>
        <c:axId val="35953664"/>
      </c:lineChart>
      <c:dateAx>
        <c:axId val="35951744"/>
        <c:scaling>
          <c:orientation val="minMax"/>
        </c:scaling>
        <c:delete val="1"/>
        <c:axPos val="b"/>
        <c:numFmt formatCode="ge" sourceLinked="1"/>
        <c:majorTickMark val="none"/>
        <c:minorTickMark val="none"/>
        <c:tickLblPos val="none"/>
        <c:crossAx val="35953664"/>
        <c:crosses val="autoZero"/>
        <c:auto val="1"/>
        <c:lblOffset val="100"/>
        <c:baseTimeUnit val="years"/>
      </c:dateAx>
      <c:valAx>
        <c:axId val="35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知立市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71010</v>
      </c>
      <c r="AJ8" s="56"/>
      <c r="AK8" s="56"/>
      <c r="AL8" s="56"/>
      <c r="AM8" s="56"/>
      <c r="AN8" s="56"/>
      <c r="AO8" s="56"/>
      <c r="AP8" s="57"/>
      <c r="AQ8" s="47">
        <f>データ!R6</f>
        <v>16.309999999999999</v>
      </c>
      <c r="AR8" s="47"/>
      <c r="AS8" s="47"/>
      <c r="AT8" s="47"/>
      <c r="AU8" s="47"/>
      <c r="AV8" s="47"/>
      <c r="AW8" s="47"/>
      <c r="AX8" s="47"/>
      <c r="AY8" s="47">
        <f>データ!S6</f>
        <v>4353.7700000000004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85.09</v>
      </c>
      <c r="K10" s="47"/>
      <c r="L10" s="47"/>
      <c r="M10" s="47"/>
      <c r="N10" s="47"/>
      <c r="O10" s="47"/>
      <c r="P10" s="47"/>
      <c r="Q10" s="47"/>
      <c r="R10" s="47">
        <f>データ!O6</f>
        <v>99.71</v>
      </c>
      <c r="S10" s="47"/>
      <c r="T10" s="47"/>
      <c r="U10" s="47"/>
      <c r="V10" s="47"/>
      <c r="W10" s="47"/>
      <c r="X10" s="47"/>
      <c r="Y10" s="47"/>
      <c r="Z10" s="78">
        <f>データ!P6</f>
        <v>2365</v>
      </c>
      <c r="AA10" s="78"/>
      <c r="AB10" s="78"/>
      <c r="AC10" s="78"/>
      <c r="AD10" s="78"/>
      <c r="AE10" s="78"/>
      <c r="AF10" s="78"/>
      <c r="AG10" s="78"/>
      <c r="AH10" s="2"/>
      <c r="AI10" s="78">
        <f>データ!T6</f>
        <v>70779</v>
      </c>
      <c r="AJ10" s="78"/>
      <c r="AK10" s="78"/>
      <c r="AL10" s="78"/>
      <c r="AM10" s="78"/>
      <c r="AN10" s="78"/>
      <c r="AO10" s="78"/>
      <c r="AP10" s="78"/>
      <c r="AQ10" s="47">
        <f>データ!U6</f>
        <v>16.34</v>
      </c>
      <c r="AR10" s="47"/>
      <c r="AS10" s="47"/>
      <c r="AT10" s="47"/>
      <c r="AU10" s="47"/>
      <c r="AV10" s="47"/>
      <c r="AW10" s="47"/>
      <c r="AX10" s="47"/>
      <c r="AY10" s="47">
        <f>データ!V6</f>
        <v>4331.6400000000003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232254</v>
      </c>
      <c r="D6" s="31">
        <f t="shared" si="3"/>
        <v>46</v>
      </c>
      <c r="E6" s="31">
        <f t="shared" si="3"/>
        <v>1</v>
      </c>
      <c r="F6" s="31">
        <f t="shared" si="3"/>
        <v>0</v>
      </c>
      <c r="G6" s="31">
        <f t="shared" si="3"/>
        <v>1</v>
      </c>
      <c r="H6" s="31" t="str">
        <f t="shared" si="3"/>
        <v>愛知県　知立市</v>
      </c>
      <c r="I6" s="31" t="str">
        <f t="shared" si="3"/>
        <v>法適用</v>
      </c>
      <c r="J6" s="31" t="str">
        <f t="shared" si="3"/>
        <v>水道事業</v>
      </c>
      <c r="K6" s="31" t="str">
        <f t="shared" si="3"/>
        <v>末端給水事業</v>
      </c>
      <c r="L6" s="31" t="str">
        <f t="shared" si="3"/>
        <v>A4</v>
      </c>
      <c r="M6" s="32" t="str">
        <f t="shared" si="3"/>
        <v>-</v>
      </c>
      <c r="N6" s="32">
        <f t="shared" si="3"/>
        <v>85.09</v>
      </c>
      <c r="O6" s="32">
        <f t="shared" si="3"/>
        <v>99.71</v>
      </c>
      <c r="P6" s="32">
        <f t="shared" si="3"/>
        <v>2365</v>
      </c>
      <c r="Q6" s="32">
        <f t="shared" si="3"/>
        <v>71010</v>
      </c>
      <c r="R6" s="32">
        <f t="shared" si="3"/>
        <v>16.309999999999999</v>
      </c>
      <c r="S6" s="32">
        <f t="shared" si="3"/>
        <v>4353.7700000000004</v>
      </c>
      <c r="T6" s="32">
        <f t="shared" si="3"/>
        <v>70779</v>
      </c>
      <c r="U6" s="32">
        <f t="shared" si="3"/>
        <v>16.34</v>
      </c>
      <c r="V6" s="32">
        <f t="shared" si="3"/>
        <v>4331.6400000000003</v>
      </c>
      <c r="W6" s="33">
        <f>IF(W7="",NA(),W7)</f>
        <v>107.11</v>
      </c>
      <c r="X6" s="33">
        <f t="shared" ref="X6:AF6" si="4">IF(X7="",NA(),X7)</f>
        <v>108.45</v>
      </c>
      <c r="Y6" s="33">
        <f t="shared" si="4"/>
        <v>107.34</v>
      </c>
      <c r="Z6" s="33">
        <f t="shared" si="4"/>
        <v>106.71</v>
      </c>
      <c r="AA6" s="33">
        <f t="shared" si="4"/>
        <v>107.88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587.03</v>
      </c>
      <c r="AT6" s="33">
        <f t="shared" ref="AT6:BB6" si="6">IF(AT7="",NA(),AT7)</f>
        <v>582.33000000000004</v>
      </c>
      <c r="AU6" s="33">
        <f t="shared" si="6"/>
        <v>598.6</v>
      </c>
      <c r="AV6" s="33">
        <f t="shared" si="6"/>
        <v>973.99</v>
      </c>
      <c r="AW6" s="33">
        <f t="shared" si="6"/>
        <v>1093.3599999999999</v>
      </c>
      <c r="AX6" s="33">
        <f t="shared" si="6"/>
        <v>695.41</v>
      </c>
      <c r="AY6" s="33">
        <f t="shared" si="6"/>
        <v>701</v>
      </c>
      <c r="AZ6" s="33">
        <f t="shared" si="6"/>
        <v>739.59</v>
      </c>
      <c r="BA6" s="33">
        <f t="shared" si="6"/>
        <v>335.95</v>
      </c>
      <c r="BB6" s="33">
        <f t="shared" si="6"/>
        <v>346.59</v>
      </c>
      <c r="BC6" s="32" t="str">
        <f>IF(BC7="","",IF(BC7="-","【-】","【"&amp;SUBSTITUTE(TEXT(BC7,"#,##0.00"),"-","△")&amp;"】"))</f>
        <v>【262.74】</v>
      </c>
      <c r="BD6" s="33">
        <f>IF(BD7="",NA(),BD7)</f>
        <v>113.16</v>
      </c>
      <c r="BE6" s="33">
        <f t="shared" ref="BE6:BM6" si="7">IF(BE7="",NA(),BE7)</f>
        <v>118.38</v>
      </c>
      <c r="BF6" s="33">
        <f t="shared" si="7"/>
        <v>127.06</v>
      </c>
      <c r="BG6" s="33">
        <f t="shared" si="7"/>
        <v>127.53</v>
      </c>
      <c r="BH6" s="33">
        <f t="shared" si="7"/>
        <v>125.65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104.27</v>
      </c>
      <c r="BP6" s="33">
        <f t="shared" ref="BP6:BX6" si="8">IF(BP7="",NA(),BP7)</f>
        <v>105.27</v>
      </c>
      <c r="BQ6" s="33">
        <f t="shared" si="8"/>
        <v>104.54</v>
      </c>
      <c r="BR6" s="33">
        <f t="shared" si="8"/>
        <v>104.35</v>
      </c>
      <c r="BS6" s="33">
        <f t="shared" si="8"/>
        <v>105.09</v>
      </c>
      <c r="BT6" s="33">
        <f t="shared" si="8"/>
        <v>99.61</v>
      </c>
      <c r="BU6" s="33">
        <f t="shared" si="8"/>
        <v>100.27</v>
      </c>
      <c r="BV6" s="33">
        <f t="shared" si="8"/>
        <v>99.46</v>
      </c>
      <c r="BW6" s="33">
        <f t="shared" si="8"/>
        <v>105.21</v>
      </c>
      <c r="BX6" s="33">
        <f t="shared" si="8"/>
        <v>105.71</v>
      </c>
      <c r="BY6" s="32" t="str">
        <f>IF(BY7="","",IF(BY7="-","【-】","【"&amp;SUBSTITUTE(TEXT(BY7,"#,##0.00"),"-","△")&amp;"】"))</f>
        <v>【104.99】</v>
      </c>
      <c r="BZ6" s="33">
        <f>IF(BZ7="",NA(),BZ7)</f>
        <v>140.94</v>
      </c>
      <c r="CA6" s="33">
        <f t="shared" ref="CA6:CI6" si="9">IF(CA7="",NA(),CA7)</f>
        <v>140.4</v>
      </c>
      <c r="CB6" s="33">
        <f t="shared" si="9"/>
        <v>141.66</v>
      </c>
      <c r="CC6" s="33">
        <f t="shared" si="9"/>
        <v>142.58000000000001</v>
      </c>
      <c r="CD6" s="33">
        <f t="shared" si="9"/>
        <v>141.59</v>
      </c>
      <c r="CE6" s="33">
        <f t="shared" si="9"/>
        <v>169.59</v>
      </c>
      <c r="CF6" s="33">
        <f t="shared" si="9"/>
        <v>169.62</v>
      </c>
      <c r="CG6" s="33">
        <f t="shared" si="9"/>
        <v>171.78</v>
      </c>
      <c r="CH6" s="33">
        <f t="shared" si="9"/>
        <v>162.59</v>
      </c>
      <c r="CI6" s="33">
        <f t="shared" si="9"/>
        <v>162.15</v>
      </c>
      <c r="CJ6" s="32" t="str">
        <f>IF(CJ7="","",IF(CJ7="-","【-】","【"&amp;SUBSTITUTE(TEXT(CJ7,"#,##0.00"),"-","△")&amp;"】"))</f>
        <v>【163.72】</v>
      </c>
      <c r="CK6" s="33">
        <f>IF(CK7="",NA(),CK7)</f>
        <v>60.8</v>
      </c>
      <c r="CL6" s="33">
        <f t="shared" ref="CL6:CT6" si="10">IF(CL7="",NA(),CL7)</f>
        <v>60.91</v>
      </c>
      <c r="CM6" s="33">
        <f t="shared" si="10"/>
        <v>60.3</v>
      </c>
      <c r="CN6" s="33">
        <f t="shared" si="10"/>
        <v>54.94</v>
      </c>
      <c r="CO6" s="33">
        <f t="shared" si="10"/>
        <v>54.47</v>
      </c>
      <c r="CP6" s="33">
        <f t="shared" si="10"/>
        <v>60.04</v>
      </c>
      <c r="CQ6" s="33">
        <f t="shared" si="10"/>
        <v>59.88</v>
      </c>
      <c r="CR6" s="33">
        <f t="shared" si="10"/>
        <v>59.68</v>
      </c>
      <c r="CS6" s="33">
        <f t="shared" si="10"/>
        <v>59.17</v>
      </c>
      <c r="CT6" s="33">
        <f t="shared" si="10"/>
        <v>59.34</v>
      </c>
      <c r="CU6" s="32" t="str">
        <f>IF(CU7="","",IF(CU7="-","【-】","【"&amp;SUBSTITUTE(TEXT(CU7,"#,##0.00"),"-","△")&amp;"】"))</f>
        <v>【59.76】</v>
      </c>
      <c r="CV6" s="33">
        <f>IF(CV7="",NA(),CV7)</f>
        <v>91.62</v>
      </c>
      <c r="CW6" s="33">
        <f t="shared" ref="CW6:DE6" si="11">IF(CW7="",NA(),CW7)</f>
        <v>92.31</v>
      </c>
      <c r="CX6" s="33">
        <f t="shared" si="11"/>
        <v>93.43</v>
      </c>
      <c r="CY6" s="33">
        <f t="shared" si="11"/>
        <v>93.9</v>
      </c>
      <c r="CZ6" s="33">
        <f t="shared" si="11"/>
        <v>94.89</v>
      </c>
      <c r="DA6" s="33">
        <f t="shared" si="11"/>
        <v>87.33</v>
      </c>
      <c r="DB6" s="33">
        <f t="shared" si="11"/>
        <v>87.65</v>
      </c>
      <c r="DC6" s="33">
        <f t="shared" si="11"/>
        <v>87.63</v>
      </c>
      <c r="DD6" s="33">
        <f t="shared" si="11"/>
        <v>87.6</v>
      </c>
      <c r="DE6" s="33">
        <f t="shared" si="11"/>
        <v>87.74</v>
      </c>
      <c r="DF6" s="32" t="str">
        <f>IF(DF7="","",IF(DF7="-","【-】","【"&amp;SUBSTITUTE(TEXT(DF7,"#,##0.00"),"-","△")&amp;"】"))</f>
        <v>【89.95】</v>
      </c>
      <c r="DG6" s="33">
        <f>IF(DG7="",NA(),DG7)</f>
        <v>39.659999999999997</v>
      </c>
      <c r="DH6" s="33">
        <f t="shared" ref="DH6:DP6" si="12">IF(DH7="",NA(),DH7)</f>
        <v>40.47</v>
      </c>
      <c r="DI6" s="33">
        <f t="shared" si="12"/>
        <v>40.840000000000003</v>
      </c>
      <c r="DJ6" s="33">
        <f t="shared" si="12"/>
        <v>39.17</v>
      </c>
      <c r="DK6" s="33">
        <f t="shared" si="12"/>
        <v>40.69</v>
      </c>
      <c r="DL6" s="33">
        <f t="shared" si="12"/>
        <v>37.71</v>
      </c>
      <c r="DM6" s="33">
        <f t="shared" si="12"/>
        <v>38.69</v>
      </c>
      <c r="DN6" s="33">
        <f t="shared" si="12"/>
        <v>39.65</v>
      </c>
      <c r="DO6" s="33">
        <f t="shared" si="12"/>
        <v>45.25</v>
      </c>
      <c r="DP6" s="33">
        <f t="shared" si="12"/>
        <v>46.27</v>
      </c>
      <c r="DQ6" s="32" t="str">
        <f>IF(DQ7="","",IF(DQ7="-","【-】","【"&amp;SUBSTITUTE(TEXT(DQ7,"#,##0.00"),"-","△")&amp;"】"))</f>
        <v>【47.18】</v>
      </c>
      <c r="DR6" s="33">
        <f>IF(DR7="",NA(),DR7)</f>
        <v>13.53</v>
      </c>
      <c r="DS6" s="33">
        <f t="shared" ref="DS6:EA6" si="13">IF(DS7="",NA(),DS7)</f>
        <v>14.02</v>
      </c>
      <c r="DT6" s="33">
        <f t="shared" si="13"/>
        <v>17.43</v>
      </c>
      <c r="DU6" s="33">
        <f t="shared" si="13"/>
        <v>18.2</v>
      </c>
      <c r="DV6" s="33">
        <f t="shared" si="13"/>
        <v>19.28</v>
      </c>
      <c r="DW6" s="33">
        <f t="shared" si="13"/>
        <v>7.67</v>
      </c>
      <c r="DX6" s="33">
        <f t="shared" si="13"/>
        <v>8.4</v>
      </c>
      <c r="DY6" s="33">
        <f t="shared" si="13"/>
        <v>9.7100000000000009</v>
      </c>
      <c r="DZ6" s="33">
        <f t="shared" si="13"/>
        <v>10.71</v>
      </c>
      <c r="EA6" s="33">
        <f t="shared" si="13"/>
        <v>10.93</v>
      </c>
      <c r="EB6" s="32" t="str">
        <f>IF(EB7="","",IF(EB7="-","【-】","【"&amp;SUBSTITUTE(TEXT(EB7,"#,##0.00"),"-","△")&amp;"】"))</f>
        <v>【13.18】</v>
      </c>
      <c r="EC6" s="33">
        <f>IF(EC7="",NA(),EC7)</f>
        <v>1.59</v>
      </c>
      <c r="ED6" s="33">
        <f t="shared" ref="ED6:EL6" si="14">IF(ED7="",NA(),ED7)</f>
        <v>1.08</v>
      </c>
      <c r="EE6" s="33">
        <f t="shared" si="14"/>
        <v>0.84</v>
      </c>
      <c r="EF6" s="33">
        <f t="shared" si="14"/>
        <v>0.47</v>
      </c>
      <c r="EG6" s="33">
        <f t="shared" si="14"/>
        <v>0.57999999999999996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232254</v>
      </c>
      <c r="D7" s="35">
        <v>46</v>
      </c>
      <c r="E7" s="35">
        <v>1</v>
      </c>
      <c r="F7" s="35">
        <v>0</v>
      </c>
      <c r="G7" s="35">
        <v>1</v>
      </c>
      <c r="H7" s="35" t="s">
        <v>93</v>
      </c>
      <c r="I7" s="35" t="s">
        <v>94</v>
      </c>
      <c r="J7" s="35" t="s">
        <v>95</v>
      </c>
      <c r="K7" s="35" t="s">
        <v>96</v>
      </c>
      <c r="L7" s="35" t="s">
        <v>97</v>
      </c>
      <c r="M7" s="36" t="s">
        <v>98</v>
      </c>
      <c r="N7" s="36">
        <v>85.09</v>
      </c>
      <c r="O7" s="36">
        <v>99.71</v>
      </c>
      <c r="P7" s="36">
        <v>2365</v>
      </c>
      <c r="Q7" s="36">
        <v>71010</v>
      </c>
      <c r="R7" s="36">
        <v>16.309999999999999</v>
      </c>
      <c r="S7" s="36">
        <v>4353.7700000000004</v>
      </c>
      <c r="T7" s="36">
        <v>70779</v>
      </c>
      <c r="U7" s="36">
        <v>16.34</v>
      </c>
      <c r="V7" s="36">
        <v>4331.6400000000003</v>
      </c>
      <c r="W7" s="36">
        <v>107.11</v>
      </c>
      <c r="X7" s="36">
        <v>108.45</v>
      </c>
      <c r="Y7" s="36">
        <v>107.34</v>
      </c>
      <c r="Z7" s="36">
        <v>106.71</v>
      </c>
      <c r="AA7" s="36">
        <v>107.88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587.03</v>
      </c>
      <c r="AT7" s="36">
        <v>582.33000000000004</v>
      </c>
      <c r="AU7" s="36">
        <v>598.6</v>
      </c>
      <c r="AV7" s="36">
        <v>973.99</v>
      </c>
      <c r="AW7" s="36">
        <v>1093.3599999999999</v>
      </c>
      <c r="AX7" s="36">
        <v>695.41</v>
      </c>
      <c r="AY7" s="36">
        <v>701</v>
      </c>
      <c r="AZ7" s="36">
        <v>739.59</v>
      </c>
      <c r="BA7" s="36">
        <v>335.95</v>
      </c>
      <c r="BB7" s="36">
        <v>346.59</v>
      </c>
      <c r="BC7" s="36">
        <v>262.74</v>
      </c>
      <c r="BD7" s="36">
        <v>113.16</v>
      </c>
      <c r="BE7" s="36">
        <v>118.38</v>
      </c>
      <c r="BF7" s="36">
        <v>127.06</v>
      </c>
      <c r="BG7" s="36">
        <v>127.53</v>
      </c>
      <c r="BH7" s="36">
        <v>125.65</v>
      </c>
      <c r="BI7" s="36">
        <v>343.45</v>
      </c>
      <c r="BJ7" s="36">
        <v>330.99</v>
      </c>
      <c r="BK7" s="36">
        <v>324.08999999999997</v>
      </c>
      <c r="BL7" s="36">
        <v>319.82</v>
      </c>
      <c r="BM7" s="36">
        <v>312.02999999999997</v>
      </c>
      <c r="BN7" s="36">
        <v>276.38</v>
      </c>
      <c r="BO7" s="36">
        <v>104.27</v>
      </c>
      <c r="BP7" s="36">
        <v>105.27</v>
      </c>
      <c r="BQ7" s="36">
        <v>104.54</v>
      </c>
      <c r="BR7" s="36">
        <v>104.35</v>
      </c>
      <c r="BS7" s="36">
        <v>105.09</v>
      </c>
      <c r="BT7" s="36">
        <v>99.61</v>
      </c>
      <c r="BU7" s="36">
        <v>100.27</v>
      </c>
      <c r="BV7" s="36">
        <v>99.46</v>
      </c>
      <c r="BW7" s="36">
        <v>105.21</v>
      </c>
      <c r="BX7" s="36">
        <v>105.71</v>
      </c>
      <c r="BY7" s="36">
        <v>104.99</v>
      </c>
      <c r="BZ7" s="36">
        <v>140.94</v>
      </c>
      <c r="CA7" s="36">
        <v>140.4</v>
      </c>
      <c r="CB7" s="36">
        <v>141.66</v>
      </c>
      <c r="CC7" s="36">
        <v>142.58000000000001</v>
      </c>
      <c r="CD7" s="36">
        <v>141.59</v>
      </c>
      <c r="CE7" s="36">
        <v>169.59</v>
      </c>
      <c r="CF7" s="36">
        <v>169.62</v>
      </c>
      <c r="CG7" s="36">
        <v>171.78</v>
      </c>
      <c r="CH7" s="36">
        <v>162.59</v>
      </c>
      <c r="CI7" s="36">
        <v>162.15</v>
      </c>
      <c r="CJ7" s="36">
        <v>163.72</v>
      </c>
      <c r="CK7" s="36">
        <v>60.8</v>
      </c>
      <c r="CL7" s="36">
        <v>60.91</v>
      </c>
      <c r="CM7" s="36">
        <v>60.3</v>
      </c>
      <c r="CN7" s="36">
        <v>54.94</v>
      </c>
      <c r="CO7" s="36">
        <v>54.47</v>
      </c>
      <c r="CP7" s="36">
        <v>60.04</v>
      </c>
      <c r="CQ7" s="36">
        <v>59.88</v>
      </c>
      <c r="CR7" s="36">
        <v>59.68</v>
      </c>
      <c r="CS7" s="36">
        <v>59.17</v>
      </c>
      <c r="CT7" s="36">
        <v>59.34</v>
      </c>
      <c r="CU7" s="36">
        <v>59.76</v>
      </c>
      <c r="CV7" s="36">
        <v>91.62</v>
      </c>
      <c r="CW7" s="36">
        <v>92.31</v>
      </c>
      <c r="CX7" s="36">
        <v>93.43</v>
      </c>
      <c r="CY7" s="36">
        <v>93.9</v>
      </c>
      <c r="CZ7" s="36">
        <v>94.89</v>
      </c>
      <c r="DA7" s="36">
        <v>87.33</v>
      </c>
      <c r="DB7" s="36">
        <v>87.65</v>
      </c>
      <c r="DC7" s="36">
        <v>87.63</v>
      </c>
      <c r="DD7" s="36">
        <v>87.6</v>
      </c>
      <c r="DE7" s="36">
        <v>87.74</v>
      </c>
      <c r="DF7" s="36">
        <v>89.95</v>
      </c>
      <c r="DG7" s="36">
        <v>39.659999999999997</v>
      </c>
      <c r="DH7" s="36">
        <v>40.47</v>
      </c>
      <c r="DI7" s="36">
        <v>40.840000000000003</v>
      </c>
      <c r="DJ7" s="36">
        <v>39.17</v>
      </c>
      <c r="DK7" s="36">
        <v>40.69</v>
      </c>
      <c r="DL7" s="36">
        <v>37.71</v>
      </c>
      <c r="DM7" s="36">
        <v>38.69</v>
      </c>
      <c r="DN7" s="36">
        <v>39.65</v>
      </c>
      <c r="DO7" s="36">
        <v>45.25</v>
      </c>
      <c r="DP7" s="36">
        <v>46.27</v>
      </c>
      <c r="DQ7" s="36">
        <v>47.18</v>
      </c>
      <c r="DR7" s="36">
        <v>13.53</v>
      </c>
      <c r="DS7" s="36">
        <v>14.02</v>
      </c>
      <c r="DT7" s="36">
        <v>17.43</v>
      </c>
      <c r="DU7" s="36">
        <v>18.2</v>
      </c>
      <c r="DV7" s="36">
        <v>19.28</v>
      </c>
      <c r="DW7" s="36">
        <v>7.67</v>
      </c>
      <c r="DX7" s="36">
        <v>8.4</v>
      </c>
      <c r="DY7" s="36">
        <v>9.7100000000000009</v>
      </c>
      <c r="DZ7" s="36">
        <v>10.71</v>
      </c>
      <c r="EA7" s="36">
        <v>10.93</v>
      </c>
      <c r="EB7" s="36">
        <v>13.18</v>
      </c>
      <c r="EC7" s="36">
        <v>1.59</v>
      </c>
      <c r="ED7" s="36">
        <v>1.08</v>
      </c>
      <c r="EE7" s="36">
        <v>0.84</v>
      </c>
      <c r="EF7" s="36">
        <v>0.47</v>
      </c>
      <c r="EG7" s="36">
        <v>0.57999999999999996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2017-02-01T08:43:09Z</dcterms:created>
  <dcterms:modified xsi:type="dcterms:W3CDTF">2017-02-21T12:58:52Z</dcterms:modified>
  <cp:category/>
</cp:coreProperties>
</file>