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B10" i="4" s="1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D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8" i="4"/>
  <c r="B8" i="4"/>
  <c r="F10" i="5" l="1"/>
  <c r="B10" i="5"/>
  <c r="E10" i="5"/>
  <c r="C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<sst xmlns="http://schemas.openxmlformats.org/spreadsheetml/2006/main" count="221" uniqueCount="111">
  <si>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</si>
  <si>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</si>
  <si>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</si>
  <si>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</si>
  <si>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</si>
  <si>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</si>
  <si>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</si>
  <si>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</si>
  <si>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</si>
  <si>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</si>
  <si>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</si>
  <si>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</si>
  <si>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</si>
  <si>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</si>
  <si>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</si>
  <si>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</si>
  <si>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</si>
  <si>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</si>
  <si>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</si>
  <si>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</si>
  <si>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</si>
  <si>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</si>
  <si>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</si>
  <si>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</si>
  <si>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</si>
  <si>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</si>
  <si>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</si>
  <si>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</si>
  <si>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</si>
  <si>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</si>
  <si>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</si>
  <si>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</si>
  <si>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</si>
  <si>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</si>
  <si>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</si>
  <si>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</si>
  <si>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</si>
  <si>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</si>
  <si>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</si>
  <si>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</si>
  <si>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</si>
  <si>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</si>
  <si>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</si>
  <si>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</si>
  <si>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</si>
  <si>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</si>
  <si>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</si>
  <si>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</si>
  <si>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</si>
  <si>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</si>
  <si>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</si>
  <si>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</si>
  <si>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</si>
  <si>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</si>
  <si>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</si>
  <si>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</si>
  <si>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</si>
  <si>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</si>
  <si>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</si>
  <si>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</si>
  <si>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</si>
  <si>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</si>
  <si>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</si>
  <si>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</si>
  <si>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</si>
  <si>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</si>
  <si>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</si>
  <si>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</si>
  <si>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</si>
  <si>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</si>
  <si>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</si>
  <si>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</si>
  <si>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</si>
  <si>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</si>
  <si>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</si>
  <si>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</si>
  <si>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</si>
  <si>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</si>
  <si>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</si>
  <si>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</si>
  <si>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</si>
  <si>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</si>
  <si>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</si>
  <si>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</si>
  <si>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</si>
  <si>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</si>
  <si>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</si>
  <si>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</si>
  <si>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</si>
  <si>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</si>
  <si>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</si>
  <si>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</si>
  <si>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</si>
  <si>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</si>
  <si>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</si>
  <si>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</si>
  <si>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尾張旭市</t>
  </si>
  <si>
    <t>法非適用</t>
  </si>
  <si>
    <t>下水道事業</t>
  </si>
  <si>
    <t>公共下水道</t>
  </si>
  <si>
    <t>Bc1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</si>
  <si>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</si>
  <si>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</si>
  <si>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</si>
  <si>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</si>
  <si>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</si>
  <si>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</si>
  <si>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</si>
  <si>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・①収益的収支比率は、平成26年度、27年度と増加傾向にあり、面整備の推進による使用料収入の増加が要因である。今後も計画に沿って面整備を実施していく。
・④企業債残高対事業規模比率は、平成27年度に著しく増加しているが、要因は地方債残高のうち公費負担分が増加したためである。今後も適正な借入れと償還を実施しながら、事業の推進に努める。
・⑤経費回収率は、上昇傾向にあり、特に26年度から27年度の上昇が著しい。また、⑥汚水処理原価は27年度に減少している。これは、面整備の推進による使用料収入による増収と、処理場職員の減員による汚水処理費の減少が大きな要因である。今後も経過を見ながら、汚水処理費の削減と適正な使用料収入の確保に努める。
・⑧水洗化率は、平成22年度から25年度まで上昇傾向にあったものの、26年度からは減少している。今後も、供用開始区域内で未水洗化世帯に対し接続を促し、水質保全と適正な料金収入確保に努める。</t>
    <rPh sb="78" eb="80">
      <t>キギョウ</t>
    </rPh>
    <rPh sb="80" eb="81">
      <t>サイ</t>
    </rPh>
    <rPh sb="81" eb="83">
      <t>ザンダカ</t>
    </rPh>
    <rPh sb="83" eb="84">
      <t>タイ</t>
    </rPh>
    <rPh sb="84" eb="86">
      <t>ジギョウ</t>
    </rPh>
    <rPh sb="86" eb="88">
      <t>キボ</t>
    </rPh>
    <rPh sb="88" eb="90">
      <t>ヒリツ</t>
    </rPh>
    <rPh sb="92" eb="94">
      <t>ヘイセイ</t>
    </rPh>
    <rPh sb="96" eb="98">
      <t>ネンド</t>
    </rPh>
    <rPh sb="99" eb="100">
      <t>イチジル</t>
    </rPh>
    <rPh sb="102" eb="104">
      <t>ゾウカ</t>
    </rPh>
    <rPh sb="110" eb="112">
      <t>ヨウイン</t>
    </rPh>
    <rPh sb="113" eb="115">
      <t>チホウ</t>
    </rPh>
    <rPh sb="116" eb="118">
      <t>ザンダカ</t>
    </rPh>
    <rPh sb="121" eb="123">
      <t>コウヒ</t>
    </rPh>
    <rPh sb="123" eb="125">
      <t>フタン</t>
    </rPh>
    <rPh sb="125" eb="126">
      <t>ブン</t>
    </rPh>
    <rPh sb="127" eb="129">
      <t>ゾウカ</t>
    </rPh>
    <rPh sb="137" eb="139">
      <t>コンゴ</t>
    </rPh>
    <rPh sb="140" eb="142">
      <t>テキセイ</t>
    </rPh>
    <rPh sb="143" eb="145">
      <t>カリイレ</t>
    </rPh>
    <rPh sb="147" eb="149">
      <t>ショウカン</t>
    </rPh>
    <rPh sb="150" eb="152">
      <t>ジッシ</t>
    </rPh>
    <rPh sb="157" eb="159">
      <t>ジギョウ</t>
    </rPh>
    <rPh sb="160" eb="162">
      <t>スイシン</t>
    </rPh>
    <rPh sb="163" eb="164">
      <t>ツト</t>
    </rPh>
    <rPh sb="179" eb="181">
      <t>ケイコウ</t>
    </rPh>
    <rPh sb="185" eb="186">
      <t>トク</t>
    </rPh>
    <rPh sb="189" eb="191">
      <t>ネンド</t>
    </rPh>
    <rPh sb="195" eb="197">
      <t>ネンド</t>
    </rPh>
    <rPh sb="198" eb="200">
      <t>ジョウショウ</t>
    </rPh>
    <rPh sb="201" eb="202">
      <t>イチジル</t>
    </rPh>
    <rPh sb="209" eb="211">
      <t>オスイ</t>
    </rPh>
    <rPh sb="211" eb="213">
      <t>ショリ</t>
    </rPh>
    <rPh sb="213" eb="215">
      <t>ゲンカ</t>
    </rPh>
    <rPh sb="218" eb="220">
      <t>ネンド</t>
    </rPh>
    <rPh sb="221" eb="223">
      <t>ゲンショウ</t>
    </rPh>
    <rPh sb="253" eb="256">
      <t>ショリジョウ</t>
    </rPh>
    <rPh sb="256" eb="258">
      <t>ショクイン</t>
    </rPh>
    <rPh sb="259" eb="260">
      <t>ゲン</t>
    </rPh>
    <rPh sb="260" eb="261">
      <t>イン</t>
    </rPh>
    <rPh sb="264" eb="266">
      <t>オスイ</t>
    </rPh>
    <rPh sb="266" eb="268">
      <t>ショリ</t>
    </rPh>
    <rPh sb="268" eb="269">
      <t>ヒ</t>
    </rPh>
    <rPh sb="270" eb="272">
      <t>ゲンショウ</t>
    </rPh>
    <rPh sb="273" eb="274">
      <t>オオ</t>
    </rPh>
    <rPh sb="276" eb="278">
      <t>ヨウイン</t>
    </rPh>
    <rPh sb="409" eb="410">
      <t>ツト</t>
    </rPh>
    <phoneticPr fontId="4"/>
  </si>
  <si>
    <t>・③管渠改善率について、尾張旭市は昭和61年に供用開始しており、古い管渠でも約30年の経過であるが、適宜管渠の調査を実施し、適正に管更生等を実施している。今後も、場所や年数を考慮し、適正に管理を進める。</t>
    <rPh sb="2" eb="4">
      <t>カンキョ</t>
    </rPh>
    <rPh sb="4" eb="6">
      <t>カイゼン</t>
    </rPh>
    <rPh sb="6" eb="7">
      <t>リツ</t>
    </rPh>
    <rPh sb="12" eb="16">
      <t>シ</t>
    </rPh>
    <rPh sb="17" eb="19">
      <t>ショウワ</t>
    </rPh>
    <rPh sb="21" eb="22">
      <t>ネン</t>
    </rPh>
    <rPh sb="23" eb="25">
      <t>キョウヨウ</t>
    </rPh>
    <rPh sb="25" eb="27">
      <t>カイシ</t>
    </rPh>
    <rPh sb="32" eb="33">
      <t>フル</t>
    </rPh>
    <rPh sb="34" eb="36">
      <t>カンキョ</t>
    </rPh>
    <rPh sb="38" eb="39">
      <t>ヤク</t>
    </rPh>
    <rPh sb="41" eb="42">
      <t>ネン</t>
    </rPh>
    <rPh sb="43" eb="45">
      <t>ケイカ</t>
    </rPh>
    <rPh sb="50" eb="52">
      <t>テキギ</t>
    </rPh>
    <rPh sb="52" eb="54">
      <t>カンキョ</t>
    </rPh>
    <rPh sb="55" eb="57">
      <t>チョウサ</t>
    </rPh>
    <rPh sb="58" eb="60">
      <t>ジッシ</t>
    </rPh>
    <rPh sb="62" eb="64">
      <t>テキセイ</t>
    </rPh>
    <rPh sb="65" eb="66">
      <t>カン</t>
    </rPh>
    <rPh sb="66" eb="68">
      <t>コウセイ</t>
    </rPh>
    <rPh sb="68" eb="69">
      <t>トウ</t>
    </rPh>
    <rPh sb="70" eb="72">
      <t>ジッシ</t>
    </rPh>
    <rPh sb="77" eb="79">
      <t>コンゴ</t>
    </rPh>
    <rPh sb="81" eb="83">
      <t>バショ</t>
    </rPh>
    <rPh sb="84" eb="86">
      <t>ネンスウ</t>
    </rPh>
    <rPh sb="87" eb="89">
      <t>コウリョ</t>
    </rPh>
    <rPh sb="91" eb="93">
      <t>テキセイ</t>
    </rPh>
    <rPh sb="94" eb="96">
      <t>カンリ</t>
    </rPh>
    <rPh sb="97" eb="98">
      <t>スス</t>
    </rPh>
    <phoneticPr fontId="4"/>
  </si>
  <si>
    <t>・普及率が70％弱となっているため、今後も下水道整備に努めていく。また、適正な維持管理を行いつつ、接続の促進を図ることにより、適正な使用料収入を確保し、健全かつ効率的な経営を目指す。
・平成29年度に企業会計への移行を予定しており、資産の状況及び経営状態を明確化することにより、今後の経営改善を目指す。</t>
    <rPh sb="8" eb="9">
      <t>ジャク</t>
    </rPh>
    <rPh sb="21" eb="24">
      <t>ゲスイドウ</t>
    </rPh>
    <rPh sb="36" eb="38">
      <t>テキセイ</t>
    </rPh>
    <rPh sb="39" eb="41">
      <t>イジ</t>
    </rPh>
    <rPh sb="41" eb="43">
      <t>カンリ</t>
    </rPh>
    <rPh sb="44" eb="45">
      <t>オコナ</t>
    </rPh>
    <rPh sb="49" eb="51">
      <t>セツゾク</t>
    </rPh>
    <rPh sb="63" eb="65">
      <t>テキセイ</t>
    </rPh>
    <rPh sb="66" eb="69">
      <t>シヨウリョウ</t>
    </rPh>
    <rPh sb="69" eb="71">
      <t>シュウニュウ</t>
    </rPh>
    <rPh sb="72" eb="74">
      <t>カクホ</t>
    </rPh>
    <rPh sb="76" eb="78">
      <t>ケンゼン</t>
    </rPh>
    <rPh sb="80" eb="82">
      <t>コウリツ</t>
    </rPh>
    <rPh sb="82" eb="83">
      <t>テキ</t>
    </rPh>
    <rPh sb="84" eb="86">
      <t>ケイエイ</t>
    </rPh>
    <rPh sb="87" eb="89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</si>
</sst>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"/>
          <c:y val="0.1580694566902847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0.16</c:v>
                </c:pt>
                <c:pt idx="2">
                  <c:v>0.2</c:v>
                </c:pt>
                <c:pt idx="3">
                  <c:v>0.14000000000000001</c:v>
                </c:pt>
                <c:pt idx="4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56384"/>
        <c:axId val="10587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0.04</c:v>
                </c:pt>
                <c:pt idx="2">
                  <c:v>0.06</c:v>
                </c:pt>
                <c:pt idx="3">
                  <c:v>0.05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56384"/>
        <c:axId val="105870464"/>
      </c:lineChart>
      <c:dateAx>
        <c:axId val="105856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870464"/>
        <c:crosses val="autoZero"/>
        <c:auto val="1"/>
        <c:lblOffset val="100"/>
        <c:baseTimeUnit val="years"/>
      </c:dateAx>
      <c:valAx>
        <c:axId val="10587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856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49.97</c:v>
                </c:pt>
                <c:pt idx="1">
                  <c:v>61.93</c:v>
                </c:pt>
                <c:pt idx="2">
                  <c:v>63.33</c:v>
                </c:pt>
                <c:pt idx="3">
                  <c:v>63.96</c:v>
                </c:pt>
                <c:pt idx="4">
                  <c:v>65.650000000000006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964928"/>
        <c:axId val="11597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57.74</c:v>
                </c:pt>
                <c:pt idx="1">
                  <c:v>58.78</c:v>
                </c:pt>
                <c:pt idx="2">
                  <c:v>56.94</c:v>
                </c:pt>
                <c:pt idx="3">
                  <c:v>58.28</c:v>
                </c:pt>
                <c:pt idx="4">
                  <c:v>62.64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964928"/>
        <c:axId val="115974912"/>
      </c:lineChart>
      <c:dateAx>
        <c:axId val="115964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974912"/>
        <c:crosses val="autoZero"/>
        <c:auto val="1"/>
        <c:lblOffset val="100"/>
        <c:baseTimeUnit val="years"/>
      </c:dateAx>
      <c:valAx>
        <c:axId val="115974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964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91.85</c:v>
                </c:pt>
                <c:pt idx="1">
                  <c:v>94.52</c:v>
                </c:pt>
                <c:pt idx="2">
                  <c:v>95.28</c:v>
                </c:pt>
                <c:pt idx="3">
                  <c:v>93.78</c:v>
                </c:pt>
                <c:pt idx="4">
                  <c:v>92.1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080000"/>
        <c:axId val="116089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90.95</c:v>
                </c:pt>
                <c:pt idx="1">
                  <c:v>92.42</c:v>
                </c:pt>
                <c:pt idx="2">
                  <c:v>92.35</c:v>
                </c:pt>
                <c:pt idx="3">
                  <c:v>92.78</c:v>
                </c:pt>
                <c:pt idx="4">
                  <c:v>92.98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80000"/>
        <c:axId val="116089984"/>
      </c:lineChart>
      <c:dateAx>
        <c:axId val="11608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089984"/>
        <c:crosses val="autoZero"/>
        <c:auto val="1"/>
        <c:lblOffset val="100"/>
        <c:baseTimeUnit val="years"/>
      </c:dateAx>
      <c:valAx>
        <c:axId val="116089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08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370168884887806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80.56</c:v>
                </c:pt>
                <c:pt idx="1">
                  <c:v>80.39</c:v>
                </c:pt>
                <c:pt idx="2">
                  <c:v>89.42</c:v>
                </c:pt>
                <c:pt idx="3">
                  <c:v>91.31</c:v>
                </c:pt>
                <c:pt idx="4">
                  <c:v>97.84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06880"/>
        <c:axId val="106108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06880"/>
        <c:axId val="106108416"/>
      </c:lineChart>
      <c:dateAx>
        <c:axId val="106106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108416"/>
        <c:crosses val="autoZero"/>
        <c:auto val="1"/>
        <c:lblOffset val="100"/>
        <c:baseTimeUnit val="years"/>
      </c:dateAx>
      <c:valAx>
        <c:axId val="106108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106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52320"/>
        <c:axId val="10615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52320"/>
        <c:axId val="106153856"/>
      </c:lineChart>
      <c:dateAx>
        <c:axId val="10615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153856"/>
        <c:crosses val="autoZero"/>
        <c:auto val="1"/>
        <c:lblOffset val="100"/>
        <c:baseTimeUnit val="years"/>
      </c:dateAx>
      <c:valAx>
        <c:axId val="10615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15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630848"/>
        <c:axId val="11563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30848"/>
        <c:axId val="115632384"/>
      </c:lineChart>
      <c:dateAx>
        <c:axId val="11563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632384"/>
        <c:crosses val="autoZero"/>
        <c:auto val="1"/>
        <c:lblOffset val="100"/>
        <c:baseTimeUnit val="years"/>
      </c:dateAx>
      <c:valAx>
        <c:axId val="11563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63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746304"/>
        <c:axId val="11574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746304"/>
        <c:axId val="115747840"/>
      </c:lineChart>
      <c:dateAx>
        <c:axId val="11574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747840"/>
        <c:crosses val="autoZero"/>
        <c:auto val="1"/>
        <c:lblOffset val="100"/>
        <c:baseTimeUnit val="years"/>
      </c:dateAx>
      <c:valAx>
        <c:axId val="11574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746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793280"/>
        <c:axId val="11579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793280"/>
        <c:axId val="115795072"/>
      </c:lineChart>
      <c:dateAx>
        <c:axId val="11579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795072"/>
        <c:crosses val="autoZero"/>
        <c:auto val="1"/>
        <c:lblOffset val="100"/>
        <c:baseTimeUnit val="years"/>
      </c:dateAx>
      <c:valAx>
        <c:axId val="11579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79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125.06</c:v>
                </c:pt>
                <c:pt idx="1">
                  <c:v>116.15</c:v>
                </c:pt>
                <c:pt idx="2">
                  <c:v>108.41</c:v>
                </c:pt>
                <c:pt idx="3">
                  <c:v>100.2</c:v>
                </c:pt>
                <c:pt idx="4">
                  <c:v>604.55999999999995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697920"/>
        <c:axId val="11571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1070.3499999999999</c:v>
                </c:pt>
                <c:pt idx="1">
                  <c:v>1127.77</c:v>
                </c:pt>
                <c:pt idx="2">
                  <c:v>1066.1600000000001</c:v>
                </c:pt>
                <c:pt idx="3">
                  <c:v>1117.27</c:v>
                </c:pt>
                <c:pt idx="4">
                  <c:v>664.04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97920"/>
        <c:axId val="115716096"/>
      </c:lineChart>
      <c:dateAx>
        <c:axId val="11569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716096"/>
        <c:crosses val="autoZero"/>
        <c:auto val="1"/>
        <c:lblOffset val="100"/>
        <c:baseTimeUnit val="years"/>
      </c:dateAx>
      <c:valAx>
        <c:axId val="11571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69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76.17</c:v>
                </c:pt>
                <c:pt idx="1">
                  <c:v>76.3</c:v>
                </c:pt>
                <c:pt idx="2">
                  <c:v>75.790000000000006</c:v>
                </c:pt>
                <c:pt idx="3">
                  <c:v>78.14</c:v>
                </c:pt>
                <c:pt idx="4">
                  <c:v>88.93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78528"/>
        <c:axId val="11589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77.56</c:v>
                </c:pt>
                <c:pt idx="1">
                  <c:v>75.08</c:v>
                </c:pt>
                <c:pt idx="2">
                  <c:v>76.91</c:v>
                </c:pt>
                <c:pt idx="3">
                  <c:v>76.33</c:v>
                </c:pt>
                <c:pt idx="4">
                  <c:v>86.2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878528"/>
        <c:axId val="115892608"/>
      </c:lineChart>
      <c:dateAx>
        <c:axId val="11587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892608"/>
        <c:crosses val="autoZero"/>
        <c:auto val="1"/>
        <c:lblOffset val="100"/>
        <c:baseTimeUnit val="years"/>
      </c:dateAx>
      <c:valAx>
        <c:axId val="11589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87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170</c:v>
                </c:pt>
                <c:pt idx="1">
                  <c:v>170</c:v>
                </c:pt>
                <c:pt idx="2">
                  <c:v>170</c:v>
                </c:pt>
                <c:pt idx="3">
                  <c:v>170</c:v>
                </c:pt>
                <c:pt idx="4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927680"/>
        <c:axId val="11592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164.14</c:v>
                </c:pt>
                <c:pt idx="1">
                  <c:v>164.73</c:v>
                </c:pt>
                <c:pt idx="2">
                  <c:v>160.77000000000001</c:v>
                </c:pt>
                <c:pt idx="3">
                  <c:v>164.13</c:v>
                </c:pt>
                <c:pt idx="4">
                  <c:v>146.47999999999999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927680"/>
        <c:axId val="115929472"/>
      </c:lineChart>
      <c:dateAx>
        <c:axId val="115927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929472"/>
        <c:crosses val="autoZero"/>
        <c:auto val="1"/>
        <c:lblOffset val="100"/>
        <c:baseTimeUnit val="years"/>
      </c:dateAx>
      <c:valAx>
        <c:axId val="11592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927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愛知県　尾張旭市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Bc1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82605</v>
      </c>
      <c r="AM8" s="47"/>
      <c r="AN8" s="47"/>
      <c r="AO8" s="47"/>
      <c r="AP8" s="47"/>
      <c r="AQ8" s="47"/>
      <c r="AR8" s="47"/>
      <c r="AS8" s="47"/>
      <c r="AT8" s="43">
        <f>データ!S6</f>
        <v>21.03</v>
      </c>
      <c r="AU8" s="43"/>
      <c r="AV8" s="43"/>
      <c r="AW8" s="43"/>
      <c r="AX8" s="43"/>
      <c r="AY8" s="43"/>
      <c r="AZ8" s="43"/>
      <c r="BA8" s="43"/>
      <c r="BB8" s="43">
        <f>データ!T6</f>
        <v>3927.96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69.08</v>
      </c>
      <c r="Q10" s="43"/>
      <c r="R10" s="43"/>
      <c r="S10" s="43"/>
      <c r="T10" s="43"/>
      <c r="U10" s="43"/>
      <c r="V10" s="43"/>
      <c r="W10" s="43">
        <f>データ!P6</f>
        <v>96.62</v>
      </c>
      <c r="X10" s="43"/>
      <c r="Y10" s="43"/>
      <c r="Z10" s="43"/>
      <c r="AA10" s="43"/>
      <c r="AB10" s="43"/>
      <c r="AC10" s="43"/>
      <c r="AD10" s="47">
        <f>データ!Q6</f>
        <v>2376</v>
      </c>
      <c r="AE10" s="47"/>
      <c r="AF10" s="47"/>
      <c r="AG10" s="47"/>
      <c r="AH10" s="47"/>
      <c r="AI10" s="47"/>
      <c r="AJ10" s="47"/>
      <c r="AK10" s="2"/>
      <c r="AL10" s="47">
        <f>データ!U6</f>
        <v>57172</v>
      </c>
      <c r="AM10" s="47"/>
      <c r="AN10" s="47"/>
      <c r="AO10" s="47"/>
      <c r="AP10" s="47"/>
      <c r="AQ10" s="47"/>
      <c r="AR10" s="47"/>
      <c r="AS10" s="47"/>
      <c r="AT10" s="43">
        <f>データ!V6</f>
        <v>8.11</v>
      </c>
      <c r="AU10" s="43"/>
      <c r="AV10" s="43"/>
      <c r="AW10" s="43"/>
      <c r="AX10" s="43"/>
      <c r="AY10" s="43"/>
      <c r="AZ10" s="43"/>
      <c r="BA10" s="43"/>
      <c r="BB10" s="43">
        <f>データ!W6</f>
        <v>7049.57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232262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愛知県　尾張旭市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Bc1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69.08</v>
      </c>
      <c r="P6" s="32">
        <f t="shared" si="3"/>
        <v>96.62</v>
      </c>
      <c r="Q6" s="32">
        <f t="shared" si="3"/>
        <v>2376</v>
      </c>
      <c r="R6" s="32">
        <f t="shared" si="3"/>
        <v>82605</v>
      </c>
      <c r="S6" s="32">
        <f t="shared" si="3"/>
        <v>21.03</v>
      </c>
      <c r="T6" s="32">
        <f t="shared" si="3"/>
        <v>3927.96</v>
      </c>
      <c r="U6" s="32">
        <f t="shared" si="3"/>
        <v>57172</v>
      </c>
      <c r="V6" s="32">
        <f t="shared" si="3"/>
        <v>8.11</v>
      </c>
      <c r="W6" s="32">
        <f t="shared" si="3"/>
        <v>7049.57</v>
      </c>
      <c r="X6" s="33">
        <f>IF(X7="",NA(),X7)</f>
        <v>80.56</v>
      </c>
      <c r="Y6" s="33">
        <f t="shared" ref="Y6:AG6" si="4">IF(Y7="",NA(),Y7)</f>
        <v>80.39</v>
      </c>
      <c r="Z6" s="33">
        <f t="shared" si="4"/>
        <v>89.42</v>
      </c>
      <c r="AA6" s="33">
        <f t="shared" si="4"/>
        <v>91.31</v>
      </c>
      <c r="AB6" s="33">
        <f t="shared" si="4"/>
        <v>97.84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125.06</v>
      </c>
      <c r="BF6" s="33">
        <f t="shared" ref="BF6:BN6" si="7">IF(BF7="",NA(),BF7)</f>
        <v>116.15</v>
      </c>
      <c r="BG6" s="33">
        <f t="shared" si="7"/>
        <v>108.41</v>
      </c>
      <c r="BH6" s="33">
        <f t="shared" si="7"/>
        <v>100.2</v>
      </c>
      <c r="BI6" s="33">
        <f t="shared" si="7"/>
        <v>604.55999999999995</v>
      </c>
      <c r="BJ6" s="33">
        <f t="shared" si="7"/>
        <v>1070.3499999999999</v>
      </c>
      <c r="BK6" s="33">
        <f t="shared" si="7"/>
        <v>1127.77</v>
      </c>
      <c r="BL6" s="33">
        <f t="shared" si="7"/>
        <v>1066.1600000000001</v>
      </c>
      <c r="BM6" s="33">
        <f t="shared" si="7"/>
        <v>1117.27</v>
      </c>
      <c r="BN6" s="33">
        <f t="shared" si="7"/>
        <v>664.04</v>
      </c>
      <c r="BO6" s="32" t="str">
        <f>IF(BO7="","",IF(BO7="-","【-】","【"&amp;SUBSTITUTE(TEXT(BO7,"#,##0.00"),"-","△")&amp;"】"))</f>
        <v>【763.62】</v>
      </c>
      <c r="BP6" s="33">
        <f>IF(BP7="",NA(),BP7)</f>
        <v>76.17</v>
      </c>
      <c r="BQ6" s="33">
        <f t="shared" ref="BQ6:BY6" si="8">IF(BQ7="",NA(),BQ7)</f>
        <v>76.3</v>
      </c>
      <c r="BR6" s="33">
        <f t="shared" si="8"/>
        <v>75.790000000000006</v>
      </c>
      <c r="BS6" s="33">
        <f t="shared" si="8"/>
        <v>78.14</v>
      </c>
      <c r="BT6" s="33">
        <f t="shared" si="8"/>
        <v>88.93</v>
      </c>
      <c r="BU6" s="33">
        <f t="shared" si="8"/>
        <v>77.56</v>
      </c>
      <c r="BV6" s="33">
        <f t="shared" si="8"/>
        <v>75.08</v>
      </c>
      <c r="BW6" s="33">
        <f t="shared" si="8"/>
        <v>76.91</v>
      </c>
      <c r="BX6" s="33">
        <f t="shared" si="8"/>
        <v>76.33</v>
      </c>
      <c r="BY6" s="33">
        <f t="shared" si="8"/>
        <v>86.2</v>
      </c>
      <c r="BZ6" s="32" t="str">
        <f>IF(BZ7="","",IF(BZ7="-","【-】","【"&amp;SUBSTITUTE(TEXT(BZ7,"#,##0.00"),"-","△")&amp;"】"))</f>
        <v>【98.53】</v>
      </c>
      <c r="CA6" s="33">
        <f>IF(CA7="",NA(),CA7)</f>
        <v>170</v>
      </c>
      <c r="CB6" s="33">
        <f t="shared" ref="CB6:CJ6" si="9">IF(CB7="",NA(),CB7)</f>
        <v>170</v>
      </c>
      <c r="CC6" s="33">
        <f t="shared" si="9"/>
        <v>170</v>
      </c>
      <c r="CD6" s="33">
        <f t="shared" si="9"/>
        <v>170</v>
      </c>
      <c r="CE6" s="33">
        <f t="shared" si="9"/>
        <v>150</v>
      </c>
      <c r="CF6" s="33">
        <f t="shared" si="9"/>
        <v>164.14</v>
      </c>
      <c r="CG6" s="33">
        <f t="shared" si="9"/>
        <v>164.73</v>
      </c>
      <c r="CH6" s="33">
        <f t="shared" si="9"/>
        <v>160.77000000000001</v>
      </c>
      <c r="CI6" s="33">
        <f t="shared" si="9"/>
        <v>164.13</v>
      </c>
      <c r="CJ6" s="33">
        <f t="shared" si="9"/>
        <v>146.47999999999999</v>
      </c>
      <c r="CK6" s="32" t="str">
        <f>IF(CK7="","",IF(CK7="-","【-】","【"&amp;SUBSTITUTE(TEXT(CK7,"#,##0.00"),"-","△")&amp;"】"))</f>
        <v>【139.70】</v>
      </c>
      <c r="CL6" s="33">
        <f>IF(CL7="",NA(),CL7)</f>
        <v>49.97</v>
      </c>
      <c r="CM6" s="33">
        <f t="shared" ref="CM6:CU6" si="10">IF(CM7="",NA(),CM7)</f>
        <v>61.93</v>
      </c>
      <c r="CN6" s="33">
        <f t="shared" si="10"/>
        <v>63.33</v>
      </c>
      <c r="CO6" s="33">
        <f t="shared" si="10"/>
        <v>63.96</v>
      </c>
      <c r="CP6" s="33">
        <f t="shared" si="10"/>
        <v>65.650000000000006</v>
      </c>
      <c r="CQ6" s="33">
        <f t="shared" si="10"/>
        <v>57.74</v>
      </c>
      <c r="CR6" s="33">
        <f t="shared" si="10"/>
        <v>58.78</v>
      </c>
      <c r="CS6" s="33">
        <f t="shared" si="10"/>
        <v>56.94</v>
      </c>
      <c r="CT6" s="33">
        <f t="shared" si="10"/>
        <v>58.28</v>
      </c>
      <c r="CU6" s="33">
        <f t="shared" si="10"/>
        <v>62.64</v>
      </c>
      <c r="CV6" s="32" t="str">
        <f>IF(CV7="","",IF(CV7="-","【-】","【"&amp;SUBSTITUTE(TEXT(CV7,"#,##0.00"),"-","△")&amp;"】"))</f>
        <v>【60.01】</v>
      </c>
      <c r="CW6" s="33">
        <f>IF(CW7="",NA(),CW7)</f>
        <v>91.85</v>
      </c>
      <c r="CX6" s="33">
        <f t="shared" ref="CX6:DF6" si="11">IF(CX7="",NA(),CX7)</f>
        <v>94.52</v>
      </c>
      <c r="CY6" s="33">
        <f t="shared" si="11"/>
        <v>95.28</v>
      </c>
      <c r="CZ6" s="33">
        <f t="shared" si="11"/>
        <v>93.78</v>
      </c>
      <c r="DA6" s="33">
        <f t="shared" si="11"/>
        <v>92.1</v>
      </c>
      <c r="DB6" s="33">
        <f t="shared" si="11"/>
        <v>90.95</v>
      </c>
      <c r="DC6" s="33">
        <f t="shared" si="11"/>
        <v>92.42</v>
      </c>
      <c r="DD6" s="33">
        <f t="shared" si="11"/>
        <v>92.35</v>
      </c>
      <c r="DE6" s="33">
        <f t="shared" si="11"/>
        <v>92.78</v>
      </c>
      <c r="DF6" s="33">
        <f t="shared" si="11"/>
        <v>92.98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0.16</v>
      </c>
      <c r="EE6" s="33">
        <f t="shared" ref="EE6:EM6" si="14">IF(EE7="",NA(),EE7)</f>
        <v>0.16</v>
      </c>
      <c r="EF6" s="33">
        <f t="shared" si="14"/>
        <v>0.2</v>
      </c>
      <c r="EG6" s="33">
        <f t="shared" si="14"/>
        <v>0.14000000000000001</v>
      </c>
      <c r="EH6" s="33">
        <f t="shared" si="14"/>
        <v>0.12</v>
      </c>
      <c r="EI6" s="33">
        <f t="shared" si="14"/>
        <v>0.19</v>
      </c>
      <c r="EJ6" s="33">
        <f t="shared" si="14"/>
        <v>0.04</v>
      </c>
      <c r="EK6" s="33">
        <f t="shared" si="14"/>
        <v>0.06</v>
      </c>
      <c r="EL6" s="33">
        <f t="shared" si="14"/>
        <v>0.05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232262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69.08</v>
      </c>
      <c r="P7" s="36">
        <v>96.62</v>
      </c>
      <c r="Q7" s="36">
        <v>2376</v>
      </c>
      <c r="R7" s="36">
        <v>82605</v>
      </c>
      <c r="S7" s="36">
        <v>21.03</v>
      </c>
      <c r="T7" s="36">
        <v>3927.96</v>
      </c>
      <c r="U7" s="36">
        <v>57172</v>
      </c>
      <c r="V7" s="36">
        <v>8.11</v>
      </c>
      <c r="W7" s="36">
        <v>7049.57</v>
      </c>
      <c r="X7" s="36">
        <v>80.56</v>
      </c>
      <c r="Y7" s="36">
        <v>80.39</v>
      </c>
      <c r="Z7" s="36">
        <v>89.42</v>
      </c>
      <c r="AA7" s="36">
        <v>91.31</v>
      </c>
      <c r="AB7" s="36">
        <v>97.84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125.06</v>
      </c>
      <c r="BF7" s="36">
        <v>116.15</v>
      </c>
      <c r="BG7" s="36">
        <v>108.41</v>
      </c>
      <c r="BH7" s="36">
        <v>100.2</v>
      </c>
      <c r="BI7" s="36">
        <v>604.55999999999995</v>
      </c>
      <c r="BJ7" s="36">
        <v>1070.3499999999999</v>
      </c>
      <c r="BK7" s="36">
        <v>1127.77</v>
      </c>
      <c r="BL7" s="36">
        <v>1066.1600000000001</v>
      </c>
      <c r="BM7" s="36">
        <v>1117.27</v>
      </c>
      <c r="BN7" s="36">
        <v>664.04</v>
      </c>
      <c r="BO7" s="36">
        <v>763.62</v>
      </c>
      <c r="BP7" s="36">
        <v>76.17</v>
      </c>
      <c r="BQ7" s="36">
        <v>76.3</v>
      </c>
      <c r="BR7" s="36">
        <v>75.790000000000006</v>
      </c>
      <c r="BS7" s="36">
        <v>78.14</v>
      </c>
      <c r="BT7" s="36">
        <v>88.93</v>
      </c>
      <c r="BU7" s="36">
        <v>77.56</v>
      </c>
      <c r="BV7" s="36">
        <v>75.08</v>
      </c>
      <c r="BW7" s="36">
        <v>76.91</v>
      </c>
      <c r="BX7" s="36">
        <v>76.33</v>
      </c>
      <c r="BY7" s="36">
        <v>86.2</v>
      </c>
      <c r="BZ7" s="36">
        <v>98.53</v>
      </c>
      <c r="CA7" s="36">
        <v>170</v>
      </c>
      <c r="CB7" s="36">
        <v>170</v>
      </c>
      <c r="CC7" s="36">
        <v>170</v>
      </c>
      <c r="CD7" s="36">
        <v>170</v>
      </c>
      <c r="CE7" s="36">
        <v>150</v>
      </c>
      <c r="CF7" s="36">
        <v>164.14</v>
      </c>
      <c r="CG7" s="36">
        <v>164.73</v>
      </c>
      <c r="CH7" s="36">
        <v>160.77000000000001</v>
      </c>
      <c r="CI7" s="36">
        <v>164.13</v>
      </c>
      <c r="CJ7" s="36">
        <v>146.47999999999999</v>
      </c>
      <c r="CK7" s="36">
        <v>139.69999999999999</v>
      </c>
      <c r="CL7" s="36">
        <v>49.97</v>
      </c>
      <c r="CM7" s="36">
        <v>61.93</v>
      </c>
      <c r="CN7" s="36">
        <v>63.33</v>
      </c>
      <c r="CO7" s="36">
        <v>63.96</v>
      </c>
      <c r="CP7" s="36">
        <v>65.650000000000006</v>
      </c>
      <c r="CQ7" s="36">
        <v>57.74</v>
      </c>
      <c r="CR7" s="36">
        <v>58.78</v>
      </c>
      <c r="CS7" s="36">
        <v>56.94</v>
      </c>
      <c r="CT7" s="36">
        <v>58.28</v>
      </c>
      <c r="CU7" s="36">
        <v>62.64</v>
      </c>
      <c r="CV7" s="36">
        <v>60.01</v>
      </c>
      <c r="CW7" s="36">
        <v>91.85</v>
      </c>
      <c r="CX7" s="36">
        <v>94.52</v>
      </c>
      <c r="CY7" s="36">
        <v>95.28</v>
      </c>
      <c r="CZ7" s="36">
        <v>93.78</v>
      </c>
      <c r="DA7" s="36">
        <v>92.1</v>
      </c>
      <c r="DB7" s="36">
        <v>90.95</v>
      </c>
      <c r="DC7" s="36">
        <v>92.42</v>
      </c>
      <c r="DD7" s="36">
        <v>92.35</v>
      </c>
      <c r="DE7" s="36">
        <v>92.78</v>
      </c>
      <c r="DF7" s="36">
        <v>92.98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0.16</v>
      </c>
      <c r="EE7" s="36">
        <v>0.16</v>
      </c>
      <c r="EF7" s="36">
        <v>0.2</v>
      </c>
      <c r="EG7" s="36">
        <v>0.14000000000000001</v>
      </c>
      <c r="EH7" s="36">
        <v>0.12</v>
      </c>
      <c r="EI7" s="36">
        <v>0.19</v>
      </c>
      <c r="EJ7" s="36">
        <v>0.04</v>
      </c>
      <c r="EK7" s="36">
        <v>0.06</v>
      </c>
      <c r="EL7" s="36">
        <v>0.05</v>
      </c>
      <c r="EM7" s="36">
        <v>7.0000000000000007E-2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愛知県</cp:lastModifiedBy>
  <cp:lastPrinted>2017-02-22T01:30:00Z</cp:lastPrinted>
  <dcterms:created xsi:type="dcterms:W3CDTF">2017-02-08T02:51:07Z</dcterms:created>
  <dcterms:modified xsi:type="dcterms:W3CDTF">2017-02-23T06:29:16Z</dcterms:modified>
</cp:coreProperties>
</file>