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<sst xmlns="http://schemas.openxmlformats.org/spreadsheetml/2006/main" count="217" uniqueCount="107">
  <si>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</si>
  <si>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</si>
  <si>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</si>
  <si>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</si>
  <si>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</si>
  <si>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</si>
  <si>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</si>
  <si>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</si>
  <si>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</si>
  <si>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</si>
  <si>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</si>
  <si>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</si>
  <si>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</si>
  <si>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</si>
  <si>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</si>
  <si>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</si>
  <si>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</si>
  <si>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</si>
  <si>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</si>
  <si>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</si>
  <si>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</si>
  <si>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</si>
  <si>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</si>
  <si>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</si>
  <si>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</si>
  <si>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</si>
  <si>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</si>
  <si>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</si>
  <si>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</si>
  <si>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</si>
  <si>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</si>
  <si>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</si>
  <si>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</si>
  <si>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</si>
  <si>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</si>
  <si>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</si>
  <si>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</si>
  <si>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</si>
  <si>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</si>
  <si>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</si>
  <si>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</si>
  <si>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</si>
  <si>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</si>
  <si>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</si>
  <si>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</si>
  <si>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</si>
  <si>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</si>
  <si>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</si>
  <si>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</si>
  <si>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</si>
  <si>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</si>
  <si>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</si>
  <si>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</si>
  <si>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</si>
  <si>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</si>
  <si>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</si>
  <si>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</si>
  <si>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</si>
  <si>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</si>
  <si>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</si>
  <si>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</si>
  <si>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</si>
  <si>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</si>
  <si>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</si>
  <si>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</si>
  <si>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</si>
  <si>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</si>
  <si>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</si>
  <si>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</si>
  <si>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</si>
  <si>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</si>
  <si>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</si>
  <si>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</si>
  <si>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</si>
  <si>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</si>
  <si>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</si>
  <si>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</si>
  <si>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</si>
  <si>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</si>
  <si>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</si>
  <si>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</si>
  <si>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</si>
  <si>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</si>
  <si>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</si>
  <si>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</si>
  <si>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</si>
  <si>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</si>
  <si>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</si>
  <si>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</si>
  <si>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</si>
  <si>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</si>
  <si>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</si>
  <si>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</si>
  <si>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高浜市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</si>
  <si>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</si>
  <si>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</si>
  <si>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</si>
  <si>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</si>
  <si>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</si>
  <si>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</si>
  <si>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</si>
  <si>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</si>
  <si>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</si>
  <si>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</si>
  <si>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は、高い有収率を維持していること（老朽管の破損でおこる漏水等による有収率の低下が少ないこと）や、管路経年化率が低い値で推移できていることから、必要な更新投資をしつつ、健全性を維持できているといえる。
　しかしながら現状の管路更新率では、今の良好な状態が続くとは言えず、いずれ老朽化資産の割合が増えていくことを意味するので、これから老朽化していく資産に対し、的確な更新基準は何年なのか、どの程度の資金が必要となってくるかを改めてしっかりと精査していきたい。
　更には、将来にわたって安全で安心な水を低廉な価格で安定的に供給していくために、老朽化した諸施設及び管路の改良・更新に対応できるよう財源確保を適切に行っていきたい。</t>
    <rPh sb="232" eb="233">
      <t>サラ</t>
    </rPh>
    <rPh sb="236" eb="238">
      <t>ショウライ</t>
    </rPh>
    <rPh sb="243" eb="245">
      <t>アンゼン</t>
    </rPh>
    <rPh sb="246" eb="248">
      <t>アンシン</t>
    </rPh>
    <rPh sb="249" eb="250">
      <t>ミズ</t>
    </rPh>
    <rPh sb="251" eb="253">
      <t>テイレン</t>
    </rPh>
    <rPh sb="254" eb="256">
      <t>カカク</t>
    </rPh>
    <rPh sb="257" eb="259">
      <t>アンテイ</t>
    </rPh>
    <rPh sb="259" eb="260">
      <t>テキ</t>
    </rPh>
    <rPh sb="261" eb="263">
      <t>キョウキュウ</t>
    </rPh>
    <rPh sb="271" eb="274">
      <t>ロウキュウカ</t>
    </rPh>
    <rPh sb="276" eb="277">
      <t>ショ</t>
    </rPh>
    <rPh sb="277" eb="279">
      <t>シセツ</t>
    </rPh>
    <rPh sb="279" eb="280">
      <t>オヨ</t>
    </rPh>
    <rPh sb="281" eb="283">
      <t>カンロ</t>
    </rPh>
    <rPh sb="284" eb="286">
      <t>カイリョウ</t>
    </rPh>
    <rPh sb="287" eb="289">
      <t>コウシン</t>
    </rPh>
    <rPh sb="290" eb="292">
      <t>タイオウ</t>
    </rPh>
    <rPh sb="297" eb="299">
      <t>ザイゲン</t>
    </rPh>
    <rPh sb="299" eb="301">
      <t>カクホ</t>
    </rPh>
    <rPh sb="302" eb="304">
      <t>テキセツ</t>
    </rPh>
    <rPh sb="305" eb="306">
      <t>オコナ</t>
    </rPh>
    <phoneticPr fontId="4"/>
  </si>
  <si>
    <t>　①経常収支比率が１００％を下回ることはなく、黒字経営を続け、１年以内に支払うべき債務に対する現金等の資産の割合を示す③流動比率も高水準を維持しており、健全性を維持できている。
　④企業債残高対給水収益比率は、毎年度低下していっていることから適切な企業債の借入と償還が行われている。しかし、県内の類似団体のほとんどは、さらに低い水準（年間の給水収益の額に対して企業債残高の方が少ない）となっているので、そのような団体に近づけれるよう努めていきたい。
　⑤料金回収率が類似団体の平均値より高くなっている要因は⑥給水原価（有収水量１㎥あたりについて、どれだけ費用がかかっているかを表す）が平均値より低くなっていることから、今後も経費の削減に努め、経営努力を続けていきたい。
　⑦施設利用率に関しては、年間の１日平均配水量に対する配水能力の割合になっているので、季節による需要の変動を加味しつつ、引き続き毎年注視し、健全な資産管理に努めていきたい。
　⑧有収率（愛知県からの水の仕入に対してお客様に供給している割合）は、他地域に比べ平地で狭いという高浜市の利点を活かし、良好な水準を保てている。</t>
    <rPh sb="92" eb="94">
      <t>キギョウ</t>
    </rPh>
    <rPh sb="94" eb="95">
      <t>サイ</t>
    </rPh>
    <rPh sb="95" eb="97">
      <t>ザンダカ</t>
    </rPh>
    <rPh sb="97" eb="98">
      <t>タイ</t>
    </rPh>
    <rPh sb="98" eb="100">
      <t>キュウスイ</t>
    </rPh>
    <rPh sb="100" eb="102">
      <t>シュウエキ</t>
    </rPh>
    <rPh sb="102" eb="104">
      <t>ヒリツ</t>
    </rPh>
    <rPh sb="106" eb="109">
      <t>マイネンド</t>
    </rPh>
    <rPh sb="109" eb="111">
      <t>テイカ</t>
    </rPh>
    <rPh sb="122" eb="124">
      <t>テキセツ</t>
    </rPh>
    <rPh sb="125" eb="127">
      <t>キギョウ</t>
    </rPh>
    <rPh sb="127" eb="128">
      <t>サイ</t>
    </rPh>
    <rPh sb="129" eb="131">
      <t>カリイレ</t>
    </rPh>
    <rPh sb="132" eb="134">
      <t>ショウカン</t>
    </rPh>
    <rPh sb="135" eb="136">
      <t>オコナ</t>
    </rPh>
    <rPh sb="311" eb="313">
      <t>コンゴ</t>
    </rPh>
    <phoneticPr fontId="4"/>
  </si>
  <si>
    <t>　法定耐用年数を超えた管路の割合は２％台で推移しており、現状は老朽化した資産は類似団体と比較しても少ない。
　③管路更新率について、平成２７年度は１．３７％の管路の更新を行った。しかしながら年度ごとにばらつきがあり、過去５年間の平均は１．４％程に留まっている。このペースでは計算上、全ての水道管の更新をするのに７１年間かかる計算となる。管種によっては長寿命化され、更新基準を８０年と設定してもよいのではと考えられる水道管もあるが、より安定した更新ができるよう、資金面、体制面で努力していきたい。</t>
    <rPh sb="3" eb="5">
      <t>タイヨウ</t>
    </rPh>
    <rPh sb="67" eb="69">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</si>
</sst>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1.47</c:v>
                </c:pt>
                <c:pt idx="1">
                  <c:v>1.58</c:v>
                </c:pt>
                <c:pt idx="2">
                  <c:v>0.73</c:v>
                </c:pt>
                <c:pt idx="3">
                  <c:v>1.9</c:v>
                </c:pt>
                <c:pt idx="4">
                  <c:v>1.37</c:v>
                </c:pt>
              </c:numCache>
            </c:numRef>
          </c:val>
        </c:ser>
        <c:dLbls>
          <c:showLegendKey val="0"/>
          <c:showVal val="0"/>
          <c:showCatName val="0"/>
          <c:showSerName val="0"/>
          <c:showPercent val="0"/>
          <c:showBubbleSize val="0"/>
        </c:dLbls>
        <c:gapWidth val="150"/>
        <c:axId val="101628160"/>
        <c:axId val="1016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01628160"/>
        <c:axId val="101642624"/>
      </c:lineChart>
      <c:dateAx>
        <c:axId val="101628160"/>
        <c:scaling>
          <c:orientation val="minMax"/>
        </c:scaling>
        <c:delete val="1"/>
        <c:axPos val="b"/>
        <c:numFmt formatCode="ge" sourceLinked="1"/>
        <c:majorTickMark val="none"/>
        <c:minorTickMark val="none"/>
        <c:tickLblPos val="none"/>
        <c:crossAx val="101642624"/>
        <c:crosses val="autoZero"/>
        <c:auto val="1"/>
        <c:lblOffset val="100"/>
        <c:baseTimeUnit val="years"/>
      </c:dateAx>
      <c:valAx>
        <c:axId val="1016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63.97</c:v>
                </c:pt>
                <c:pt idx="1">
                  <c:v>63.99</c:v>
                </c:pt>
                <c:pt idx="2">
                  <c:v>64.39</c:v>
                </c:pt>
                <c:pt idx="3">
                  <c:v>63.55</c:v>
                </c:pt>
                <c:pt idx="4">
                  <c:v>63.25</c:v>
                </c:pt>
              </c:numCache>
            </c:numRef>
          </c:val>
        </c:ser>
        <c:dLbls>
          <c:showLegendKey val="0"/>
          <c:showVal val="0"/>
          <c:showCatName val="0"/>
          <c:showSerName val="0"/>
          <c:showPercent val="0"/>
          <c:showBubbleSize val="0"/>
        </c:dLbls>
        <c:gapWidth val="150"/>
        <c:axId val="105380480"/>
        <c:axId val="1053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5380480"/>
        <c:axId val="105399040"/>
      </c:lineChart>
      <c:dateAx>
        <c:axId val="105380480"/>
        <c:scaling>
          <c:orientation val="minMax"/>
        </c:scaling>
        <c:delete val="1"/>
        <c:axPos val="b"/>
        <c:numFmt formatCode="ge" sourceLinked="1"/>
        <c:majorTickMark val="none"/>
        <c:minorTickMark val="none"/>
        <c:tickLblPos val="none"/>
        <c:crossAx val="105399040"/>
        <c:crosses val="autoZero"/>
        <c:auto val="1"/>
        <c:lblOffset val="100"/>
        <c:baseTimeUnit val="years"/>
      </c:dateAx>
      <c:valAx>
        <c:axId val="1053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95.73</c:v>
                </c:pt>
                <c:pt idx="1">
                  <c:v>96.6</c:v>
                </c:pt>
                <c:pt idx="2">
                  <c:v>96.15</c:v>
                </c:pt>
                <c:pt idx="3">
                  <c:v>95.96</c:v>
                </c:pt>
                <c:pt idx="4">
                  <c:v>96.28</c:v>
                </c:pt>
              </c:numCache>
            </c:numRef>
          </c:val>
        </c:ser>
        <c:dLbls>
          <c:showLegendKey val="0"/>
          <c:showVal val="0"/>
          <c:showCatName val="0"/>
          <c:showSerName val="0"/>
          <c:showPercent val="0"/>
          <c:showBubbleSize val="0"/>
        </c:dLbls>
        <c:gapWidth val="150"/>
        <c:axId val="105429248"/>
        <c:axId val="1054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5429248"/>
        <c:axId val="105431424"/>
      </c:lineChart>
      <c:dateAx>
        <c:axId val="105429248"/>
        <c:scaling>
          <c:orientation val="minMax"/>
        </c:scaling>
        <c:delete val="1"/>
        <c:axPos val="b"/>
        <c:numFmt formatCode="ge" sourceLinked="1"/>
        <c:majorTickMark val="none"/>
        <c:minorTickMark val="none"/>
        <c:tickLblPos val="none"/>
        <c:crossAx val="105431424"/>
        <c:crosses val="autoZero"/>
        <c:auto val="1"/>
        <c:lblOffset val="100"/>
        <c:baseTimeUnit val="years"/>
      </c:dateAx>
      <c:valAx>
        <c:axId val="1054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108.66</c:v>
                </c:pt>
                <c:pt idx="1">
                  <c:v>109.36</c:v>
                </c:pt>
                <c:pt idx="2">
                  <c:v>110.77</c:v>
                </c:pt>
                <c:pt idx="3">
                  <c:v>117.51</c:v>
                </c:pt>
                <c:pt idx="4">
                  <c:v>117.97</c:v>
                </c:pt>
              </c:numCache>
            </c:numRef>
          </c:val>
        </c:ser>
        <c:dLbls>
          <c:showLegendKey val="0"/>
          <c:showVal val="0"/>
          <c:showCatName val="0"/>
          <c:showSerName val="0"/>
          <c:showPercent val="0"/>
          <c:showBubbleSize val="0"/>
        </c:dLbls>
        <c:gapWidth val="150"/>
        <c:axId val="101795712"/>
        <c:axId val="1018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01795712"/>
        <c:axId val="101806080"/>
      </c:lineChart>
      <c:dateAx>
        <c:axId val="101795712"/>
        <c:scaling>
          <c:orientation val="minMax"/>
        </c:scaling>
        <c:delete val="1"/>
        <c:axPos val="b"/>
        <c:numFmt formatCode="ge" sourceLinked="1"/>
        <c:majorTickMark val="none"/>
        <c:minorTickMark val="none"/>
        <c:tickLblPos val="none"/>
        <c:crossAx val="101806080"/>
        <c:crosses val="autoZero"/>
        <c:auto val="1"/>
        <c:lblOffset val="100"/>
        <c:baseTimeUnit val="years"/>
      </c:dateAx>
      <c:valAx>
        <c:axId val="10180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79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c:v>
                </c:pt>
                <c:pt idx="1">
                  <c:v>35.19</c:v>
                </c:pt>
                <c:pt idx="2">
                  <c:v>36.18</c:v>
                </c:pt>
                <c:pt idx="3">
                  <c:v>37.33</c:v>
                </c:pt>
                <c:pt idx="4">
                  <c:v>38.47</c:v>
                </c:pt>
              </c:numCache>
            </c:numRef>
          </c:val>
        </c:ser>
        <c:dLbls>
          <c:showLegendKey val="0"/>
          <c:showVal val="0"/>
          <c:showCatName val="0"/>
          <c:showSerName val="0"/>
          <c:showPercent val="0"/>
          <c:showBubbleSize val="0"/>
        </c:dLbls>
        <c:gapWidth val="150"/>
        <c:axId val="101828096"/>
        <c:axId val="1018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1828096"/>
        <c:axId val="101830016"/>
      </c:lineChart>
      <c:dateAx>
        <c:axId val="101828096"/>
        <c:scaling>
          <c:orientation val="minMax"/>
        </c:scaling>
        <c:delete val="1"/>
        <c:axPos val="b"/>
        <c:numFmt formatCode="ge" sourceLinked="1"/>
        <c:majorTickMark val="none"/>
        <c:minorTickMark val="none"/>
        <c:tickLblPos val="none"/>
        <c:crossAx val="101830016"/>
        <c:crosses val="autoZero"/>
        <c:auto val="1"/>
        <c:lblOffset val="100"/>
        <c:baseTimeUnit val="years"/>
      </c:dateAx>
      <c:valAx>
        <c:axId val="1018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2.2999999999999998</c:v>
                </c:pt>
                <c:pt idx="1">
                  <c:v>2.5299999999999998</c:v>
                </c:pt>
                <c:pt idx="2">
                  <c:v>2.64</c:v>
                </c:pt>
                <c:pt idx="3">
                  <c:v>2.36</c:v>
                </c:pt>
                <c:pt idx="4">
                  <c:v>2.91</c:v>
                </c:pt>
              </c:numCache>
            </c:numRef>
          </c:val>
        </c:ser>
        <c:dLbls>
          <c:showLegendKey val="0"/>
          <c:showVal val="0"/>
          <c:showCatName val="0"/>
          <c:showSerName val="0"/>
          <c:showPercent val="0"/>
          <c:showBubbleSize val="0"/>
        </c:dLbls>
        <c:gapWidth val="150"/>
        <c:axId val="104035456"/>
        <c:axId val="1040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4035456"/>
        <c:axId val="104037376"/>
      </c:lineChart>
      <c:dateAx>
        <c:axId val="104035456"/>
        <c:scaling>
          <c:orientation val="minMax"/>
        </c:scaling>
        <c:delete val="1"/>
        <c:axPos val="b"/>
        <c:numFmt formatCode="ge" sourceLinked="1"/>
        <c:majorTickMark val="none"/>
        <c:minorTickMark val="none"/>
        <c:tickLblPos val="none"/>
        <c:crossAx val="104037376"/>
        <c:crosses val="autoZero"/>
        <c:auto val="1"/>
        <c:lblOffset val="100"/>
        <c:baseTimeUnit val="years"/>
      </c:dateAx>
      <c:valAx>
        <c:axId val="1040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086144"/>
        <c:axId val="1041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4086144"/>
        <c:axId val="104100608"/>
      </c:lineChart>
      <c:dateAx>
        <c:axId val="104086144"/>
        <c:scaling>
          <c:orientation val="minMax"/>
        </c:scaling>
        <c:delete val="1"/>
        <c:axPos val="b"/>
        <c:numFmt formatCode="ge" sourceLinked="1"/>
        <c:majorTickMark val="none"/>
        <c:minorTickMark val="none"/>
        <c:tickLblPos val="none"/>
        <c:crossAx val="104100608"/>
        <c:crosses val="autoZero"/>
        <c:auto val="1"/>
        <c:lblOffset val="100"/>
        <c:baseTimeUnit val="years"/>
      </c:dateAx>
      <c:valAx>
        <c:axId val="104100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0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471.25</c:v>
                </c:pt>
                <c:pt idx="1">
                  <c:v>570.65</c:v>
                </c:pt>
                <c:pt idx="2">
                  <c:v>446.28</c:v>
                </c:pt>
                <c:pt idx="3">
                  <c:v>456.89</c:v>
                </c:pt>
                <c:pt idx="4">
                  <c:v>505.25</c:v>
                </c:pt>
              </c:numCache>
            </c:numRef>
          </c:val>
        </c:ser>
        <c:dLbls>
          <c:showLegendKey val="0"/>
          <c:showVal val="0"/>
          <c:showCatName val="0"/>
          <c:showSerName val="0"/>
          <c:showPercent val="0"/>
          <c:showBubbleSize val="0"/>
        </c:dLbls>
        <c:gapWidth val="150"/>
        <c:axId val="104123008"/>
        <c:axId val="1041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4123008"/>
        <c:axId val="104133376"/>
      </c:lineChart>
      <c:dateAx>
        <c:axId val="104123008"/>
        <c:scaling>
          <c:orientation val="minMax"/>
        </c:scaling>
        <c:delete val="1"/>
        <c:axPos val="b"/>
        <c:numFmt formatCode="ge" sourceLinked="1"/>
        <c:majorTickMark val="none"/>
        <c:minorTickMark val="none"/>
        <c:tickLblPos val="none"/>
        <c:crossAx val="104133376"/>
        <c:crosses val="autoZero"/>
        <c:auto val="1"/>
        <c:lblOffset val="100"/>
        <c:baseTimeUnit val="years"/>
      </c:dateAx>
      <c:valAx>
        <c:axId val="104133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114.98</c:v>
                </c:pt>
                <c:pt idx="1">
                  <c:v>114.09</c:v>
                </c:pt>
                <c:pt idx="2">
                  <c:v>111.52</c:v>
                </c:pt>
                <c:pt idx="3">
                  <c:v>107.92</c:v>
                </c:pt>
                <c:pt idx="4">
                  <c:v>105.1</c:v>
                </c:pt>
              </c:numCache>
            </c:numRef>
          </c:val>
        </c:ser>
        <c:dLbls>
          <c:showLegendKey val="0"/>
          <c:showVal val="0"/>
          <c:showCatName val="0"/>
          <c:showSerName val="0"/>
          <c:showPercent val="0"/>
          <c:showBubbleSize val="0"/>
        </c:dLbls>
        <c:gapWidth val="150"/>
        <c:axId val="104147200"/>
        <c:axId val="1041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4147200"/>
        <c:axId val="104165760"/>
      </c:lineChart>
      <c:dateAx>
        <c:axId val="104147200"/>
        <c:scaling>
          <c:orientation val="minMax"/>
        </c:scaling>
        <c:delete val="1"/>
        <c:axPos val="b"/>
        <c:numFmt formatCode="ge" sourceLinked="1"/>
        <c:majorTickMark val="none"/>
        <c:minorTickMark val="none"/>
        <c:tickLblPos val="none"/>
        <c:crossAx val="104165760"/>
        <c:crosses val="autoZero"/>
        <c:auto val="1"/>
        <c:lblOffset val="100"/>
        <c:baseTimeUnit val="years"/>
      </c:dateAx>
      <c:valAx>
        <c:axId val="10416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14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106.37</c:v>
                </c:pt>
                <c:pt idx="1">
                  <c:v>107.19</c:v>
                </c:pt>
                <c:pt idx="2">
                  <c:v>108.19</c:v>
                </c:pt>
                <c:pt idx="3">
                  <c:v>116.51</c:v>
                </c:pt>
                <c:pt idx="4">
                  <c:v>117.22</c:v>
                </c:pt>
              </c:numCache>
            </c:numRef>
          </c:val>
        </c:ser>
        <c:dLbls>
          <c:showLegendKey val="0"/>
          <c:showVal val="0"/>
          <c:showCatName val="0"/>
          <c:showSerName val="0"/>
          <c:showPercent val="0"/>
          <c:showBubbleSize val="0"/>
        </c:dLbls>
        <c:gapWidth val="150"/>
        <c:axId val="105320448"/>
        <c:axId val="10532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5320448"/>
        <c:axId val="105322368"/>
      </c:lineChart>
      <c:dateAx>
        <c:axId val="105320448"/>
        <c:scaling>
          <c:orientation val="minMax"/>
        </c:scaling>
        <c:delete val="1"/>
        <c:axPos val="b"/>
        <c:numFmt formatCode="ge" sourceLinked="1"/>
        <c:majorTickMark val="none"/>
        <c:minorTickMark val="none"/>
        <c:tickLblPos val="none"/>
        <c:crossAx val="105322368"/>
        <c:crosses val="autoZero"/>
        <c:auto val="1"/>
        <c:lblOffset val="100"/>
        <c:baseTimeUnit val="years"/>
      </c:dateAx>
      <c:valAx>
        <c:axId val="10532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141.84</c:v>
                </c:pt>
                <c:pt idx="1">
                  <c:v>140.81</c:v>
                </c:pt>
                <c:pt idx="2">
                  <c:v>139.69</c:v>
                </c:pt>
                <c:pt idx="3">
                  <c:v>129.71</c:v>
                </c:pt>
                <c:pt idx="4">
                  <c:v>128.71</c:v>
                </c:pt>
              </c:numCache>
            </c:numRef>
          </c:val>
        </c:ser>
        <c:dLbls>
          <c:showLegendKey val="0"/>
          <c:showVal val="0"/>
          <c:showCatName val="0"/>
          <c:showSerName val="0"/>
          <c:showPercent val="0"/>
          <c:showBubbleSize val="0"/>
        </c:dLbls>
        <c:gapWidth val="150"/>
        <c:axId val="105352192"/>
        <c:axId val="10535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5352192"/>
        <c:axId val="105354368"/>
      </c:lineChart>
      <c:dateAx>
        <c:axId val="105352192"/>
        <c:scaling>
          <c:orientation val="minMax"/>
        </c:scaling>
        <c:delete val="1"/>
        <c:axPos val="b"/>
        <c:numFmt formatCode="ge" sourceLinked="1"/>
        <c:majorTickMark val="none"/>
        <c:minorTickMark val="none"/>
        <c:tickLblPos val="none"/>
        <c:crossAx val="105354368"/>
        <c:crosses val="autoZero"/>
        <c:auto val="1"/>
        <c:lblOffset val="100"/>
        <c:baseTimeUnit val="years"/>
      </c:dateAx>
      <c:valAx>
        <c:axId val="10535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高浜市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46756</v>
      </c>
      <c r="AJ8" s="75"/>
      <c r="AK8" s="75"/>
      <c r="AL8" s="75"/>
      <c r="AM8" s="75"/>
      <c r="AN8" s="75"/>
      <c r="AO8" s="75"/>
      <c r="AP8" s="76"/>
      <c r="AQ8" s="57">
        <f>データ!R6</f>
        <v>13.11</v>
      </c>
      <c r="AR8" s="57"/>
      <c r="AS8" s="57"/>
      <c r="AT8" s="57"/>
      <c r="AU8" s="57"/>
      <c r="AV8" s="57"/>
      <c r="AW8" s="57"/>
      <c r="AX8" s="57"/>
      <c r="AY8" s="57">
        <f>データ!S6</f>
        <v>3566.44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83.4</v>
      </c>
      <c r="K10" s="57"/>
      <c r="L10" s="57"/>
      <c r="M10" s="57"/>
      <c r="N10" s="57"/>
      <c r="O10" s="57"/>
      <c r="P10" s="57"/>
      <c r="Q10" s="57"/>
      <c r="R10" s="57">
        <f>データ!O6</f>
        <v>99.97</v>
      </c>
      <c r="S10" s="57"/>
      <c r="T10" s="57"/>
      <c r="U10" s="57"/>
      <c r="V10" s="57"/>
      <c r="W10" s="57"/>
      <c r="X10" s="57"/>
      <c r="Y10" s="57"/>
      <c r="Z10" s="65">
        <f>データ!P6</f>
        <v>2317</v>
      </c>
      <c r="AA10" s="65"/>
      <c r="AB10" s="65"/>
      <c r="AC10" s="65"/>
      <c r="AD10" s="65"/>
      <c r="AE10" s="65"/>
      <c r="AF10" s="65"/>
      <c r="AG10" s="65"/>
      <c r="AH10" s="2"/>
      <c r="AI10" s="65">
        <f>データ!T6</f>
        <v>46876</v>
      </c>
      <c r="AJ10" s="65"/>
      <c r="AK10" s="65"/>
      <c r="AL10" s="65"/>
      <c r="AM10" s="65"/>
      <c r="AN10" s="65"/>
      <c r="AO10" s="65"/>
      <c r="AP10" s="65"/>
      <c r="AQ10" s="57">
        <f>データ!U6</f>
        <v>13.11</v>
      </c>
      <c r="AR10" s="57"/>
      <c r="AS10" s="57"/>
      <c r="AT10" s="57"/>
      <c r="AU10" s="57"/>
      <c r="AV10" s="57"/>
      <c r="AW10" s="57"/>
      <c r="AX10" s="57"/>
      <c r="AY10" s="57">
        <f>データ!V6</f>
        <v>3575.59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232271</v>
      </c>
      <c r="D6" s="31">
        <f t="shared" si="3"/>
        <v>46</v>
      </c>
      <c r="E6" s="31">
        <f t="shared" si="3"/>
        <v>1</v>
      </c>
      <c r="F6" s="31">
        <f t="shared" si="3"/>
        <v>0</v>
      </c>
      <c r="G6" s="31">
        <f t="shared" si="3"/>
        <v>1</v>
      </c>
      <c r="H6" s="31" t="str">
        <f t="shared" si="3"/>
        <v>愛知県　高浜市</v>
      </c>
      <c r="I6" s="31" t="str">
        <f t="shared" si="3"/>
        <v>法適用</v>
      </c>
      <c r="J6" s="31" t="str">
        <f t="shared" si="3"/>
        <v>水道事業</v>
      </c>
      <c r="K6" s="31" t="str">
        <f t="shared" si="3"/>
        <v>末端給水事業</v>
      </c>
      <c r="L6" s="31" t="str">
        <f t="shared" si="3"/>
        <v>A5</v>
      </c>
      <c r="M6" s="32" t="str">
        <f t="shared" si="3"/>
        <v>-</v>
      </c>
      <c r="N6" s="32">
        <f t="shared" si="3"/>
        <v>83.4</v>
      </c>
      <c r="O6" s="32">
        <f t="shared" si="3"/>
        <v>99.97</v>
      </c>
      <c r="P6" s="32">
        <f t="shared" si="3"/>
        <v>2317</v>
      </c>
      <c r="Q6" s="32">
        <f t="shared" si="3"/>
        <v>46756</v>
      </c>
      <c r="R6" s="32">
        <f t="shared" si="3"/>
        <v>13.11</v>
      </c>
      <c r="S6" s="32">
        <f t="shared" si="3"/>
        <v>3566.44</v>
      </c>
      <c r="T6" s="32">
        <f t="shared" si="3"/>
        <v>46876</v>
      </c>
      <c r="U6" s="32">
        <f t="shared" si="3"/>
        <v>13.11</v>
      </c>
      <c r="V6" s="32">
        <f t="shared" si="3"/>
        <v>3575.59</v>
      </c>
      <c r="W6" s="33">
        <f>IF(W7="",NA(),W7)</f>
        <v>108.66</v>
      </c>
      <c r="X6" s="33">
        <f t="shared" ref="X6:AF6" si="4">IF(X7="",NA(),X7)</f>
        <v>109.36</v>
      </c>
      <c r="Y6" s="33">
        <f t="shared" si="4"/>
        <v>110.77</v>
      </c>
      <c r="Z6" s="33">
        <f t="shared" si="4"/>
        <v>117.51</v>
      </c>
      <c r="AA6" s="33">
        <f t="shared" si="4"/>
        <v>117.97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471.25</v>
      </c>
      <c r="AT6" s="33">
        <f t="shared" ref="AT6:BB6" si="6">IF(AT7="",NA(),AT7)</f>
        <v>570.65</v>
      </c>
      <c r="AU6" s="33">
        <f t="shared" si="6"/>
        <v>446.28</v>
      </c>
      <c r="AV6" s="33">
        <f t="shared" si="6"/>
        <v>456.89</v>
      </c>
      <c r="AW6" s="33">
        <f t="shared" si="6"/>
        <v>505.25</v>
      </c>
      <c r="AX6" s="33">
        <f t="shared" si="6"/>
        <v>832.37</v>
      </c>
      <c r="AY6" s="33">
        <f t="shared" si="6"/>
        <v>852.01</v>
      </c>
      <c r="AZ6" s="33">
        <f t="shared" si="6"/>
        <v>909.68</v>
      </c>
      <c r="BA6" s="33">
        <f t="shared" si="6"/>
        <v>382.09</v>
      </c>
      <c r="BB6" s="33">
        <f t="shared" si="6"/>
        <v>371.31</v>
      </c>
      <c r="BC6" s="32" t="str">
        <f>IF(BC7="","",IF(BC7="-","【-】","【"&amp;SUBSTITUTE(TEXT(BC7,"#,##0.00"),"-","△")&amp;"】"))</f>
        <v>【262.74】</v>
      </c>
      <c r="BD6" s="33">
        <f>IF(BD7="",NA(),BD7)</f>
        <v>114.98</v>
      </c>
      <c r="BE6" s="33">
        <f t="shared" ref="BE6:BM6" si="7">IF(BE7="",NA(),BE7)</f>
        <v>114.09</v>
      </c>
      <c r="BF6" s="33">
        <f t="shared" si="7"/>
        <v>111.52</v>
      </c>
      <c r="BG6" s="33">
        <f t="shared" si="7"/>
        <v>107.92</v>
      </c>
      <c r="BH6" s="33">
        <f t="shared" si="7"/>
        <v>105.1</v>
      </c>
      <c r="BI6" s="33">
        <f t="shared" si="7"/>
        <v>403.15</v>
      </c>
      <c r="BJ6" s="33">
        <f t="shared" si="7"/>
        <v>391.4</v>
      </c>
      <c r="BK6" s="33">
        <f t="shared" si="7"/>
        <v>382.65</v>
      </c>
      <c r="BL6" s="33">
        <f t="shared" si="7"/>
        <v>385.06</v>
      </c>
      <c r="BM6" s="33">
        <f t="shared" si="7"/>
        <v>373.09</v>
      </c>
      <c r="BN6" s="32" t="str">
        <f>IF(BN7="","",IF(BN7="-","【-】","【"&amp;SUBSTITUTE(TEXT(BN7,"#,##0.00"),"-","△")&amp;"】"))</f>
        <v>【276.38】</v>
      </c>
      <c r="BO6" s="33">
        <f>IF(BO7="",NA(),BO7)</f>
        <v>106.37</v>
      </c>
      <c r="BP6" s="33">
        <f t="shared" ref="BP6:BX6" si="8">IF(BP7="",NA(),BP7)</f>
        <v>107.19</v>
      </c>
      <c r="BQ6" s="33">
        <f t="shared" si="8"/>
        <v>108.19</v>
      </c>
      <c r="BR6" s="33">
        <f t="shared" si="8"/>
        <v>116.51</v>
      </c>
      <c r="BS6" s="33">
        <f t="shared" si="8"/>
        <v>117.22</v>
      </c>
      <c r="BT6" s="33">
        <f t="shared" si="8"/>
        <v>94.86</v>
      </c>
      <c r="BU6" s="33">
        <f t="shared" si="8"/>
        <v>95.91</v>
      </c>
      <c r="BV6" s="33">
        <f t="shared" si="8"/>
        <v>96.1</v>
      </c>
      <c r="BW6" s="33">
        <f t="shared" si="8"/>
        <v>99.07</v>
      </c>
      <c r="BX6" s="33">
        <f t="shared" si="8"/>
        <v>99.99</v>
      </c>
      <c r="BY6" s="32" t="str">
        <f>IF(BY7="","",IF(BY7="-","【-】","【"&amp;SUBSTITUTE(TEXT(BY7,"#,##0.00"),"-","△")&amp;"】"))</f>
        <v>【104.99】</v>
      </c>
      <c r="BZ6" s="33">
        <f>IF(BZ7="",NA(),BZ7)</f>
        <v>141.84</v>
      </c>
      <c r="CA6" s="33">
        <f t="shared" ref="CA6:CI6" si="9">IF(CA7="",NA(),CA7)</f>
        <v>140.81</v>
      </c>
      <c r="CB6" s="33">
        <f t="shared" si="9"/>
        <v>139.69</v>
      </c>
      <c r="CC6" s="33">
        <f t="shared" si="9"/>
        <v>129.71</v>
      </c>
      <c r="CD6" s="33">
        <f t="shared" si="9"/>
        <v>128.71</v>
      </c>
      <c r="CE6" s="33">
        <f t="shared" si="9"/>
        <v>179.14</v>
      </c>
      <c r="CF6" s="33">
        <f t="shared" si="9"/>
        <v>179.29</v>
      </c>
      <c r="CG6" s="33">
        <f t="shared" si="9"/>
        <v>178.39</v>
      </c>
      <c r="CH6" s="33">
        <f t="shared" si="9"/>
        <v>173.03</v>
      </c>
      <c r="CI6" s="33">
        <f t="shared" si="9"/>
        <v>171.15</v>
      </c>
      <c r="CJ6" s="32" t="str">
        <f>IF(CJ7="","",IF(CJ7="-","【-】","【"&amp;SUBSTITUTE(TEXT(CJ7,"#,##0.00"),"-","△")&amp;"】"))</f>
        <v>【163.72】</v>
      </c>
      <c r="CK6" s="33">
        <f>IF(CK7="",NA(),CK7)</f>
        <v>63.97</v>
      </c>
      <c r="CL6" s="33">
        <f t="shared" ref="CL6:CT6" si="10">IF(CL7="",NA(),CL7)</f>
        <v>63.99</v>
      </c>
      <c r="CM6" s="33">
        <f t="shared" si="10"/>
        <v>64.39</v>
      </c>
      <c r="CN6" s="33">
        <f t="shared" si="10"/>
        <v>63.55</v>
      </c>
      <c r="CO6" s="33">
        <f t="shared" si="10"/>
        <v>63.25</v>
      </c>
      <c r="CP6" s="33">
        <f t="shared" si="10"/>
        <v>58.76</v>
      </c>
      <c r="CQ6" s="33">
        <f t="shared" si="10"/>
        <v>59.09</v>
      </c>
      <c r="CR6" s="33">
        <f t="shared" si="10"/>
        <v>59.23</v>
      </c>
      <c r="CS6" s="33">
        <f t="shared" si="10"/>
        <v>58.58</v>
      </c>
      <c r="CT6" s="33">
        <f t="shared" si="10"/>
        <v>58.53</v>
      </c>
      <c r="CU6" s="32" t="str">
        <f>IF(CU7="","",IF(CU7="-","【-】","【"&amp;SUBSTITUTE(TEXT(CU7,"#,##0.00"),"-","△")&amp;"】"))</f>
        <v>【59.76】</v>
      </c>
      <c r="CV6" s="33">
        <f>IF(CV7="",NA(),CV7)</f>
        <v>95.73</v>
      </c>
      <c r="CW6" s="33">
        <f t="shared" ref="CW6:DE6" si="11">IF(CW7="",NA(),CW7)</f>
        <v>96.6</v>
      </c>
      <c r="CX6" s="33">
        <f t="shared" si="11"/>
        <v>96.15</v>
      </c>
      <c r="CY6" s="33">
        <f t="shared" si="11"/>
        <v>95.96</v>
      </c>
      <c r="CZ6" s="33">
        <f t="shared" si="11"/>
        <v>96.28</v>
      </c>
      <c r="DA6" s="33">
        <f t="shared" si="11"/>
        <v>84.87</v>
      </c>
      <c r="DB6" s="33">
        <f t="shared" si="11"/>
        <v>85.4</v>
      </c>
      <c r="DC6" s="33">
        <f t="shared" si="11"/>
        <v>85.53</v>
      </c>
      <c r="DD6" s="33">
        <f t="shared" si="11"/>
        <v>85.23</v>
      </c>
      <c r="DE6" s="33">
        <f t="shared" si="11"/>
        <v>85.26</v>
      </c>
      <c r="DF6" s="32" t="str">
        <f>IF(DF7="","",IF(DF7="-","【-】","【"&amp;SUBSTITUTE(TEXT(DF7,"#,##0.00"),"-","△")&amp;"】"))</f>
        <v>【89.95】</v>
      </c>
      <c r="DG6" s="33">
        <f>IF(DG7="",NA(),DG7)</f>
        <v>34</v>
      </c>
      <c r="DH6" s="33">
        <f t="shared" ref="DH6:DP6" si="12">IF(DH7="",NA(),DH7)</f>
        <v>35.19</v>
      </c>
      <c r="DI6" s="33">
        <f t="shared" si="12"/>
        <v>36.18</v>
      </c>
      <c r="DJ6" s="33">
        <f t="shared" si="12"/>
        <v>37.33</v>
      </c>
      <c r="DK6" s="33">
        <f t="shared" si="12"/>
        <v>38.47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2.2999999999999998</v>
      </c>
      <c r="DS6" s="33">
        <f t="shared" ref="DS6:EA6" si="13">IF(DS7="",NA(),DS7)</f>
        <v>2.5299999999999998</v>
      </c>
      <c r="DT6" s="33">
        <f t="shared" si="13"/>
        <v>2.64</v>
      </c>
      <c r="DU6" s="33">
        <f t="shared" si="13"/>
        <v>2.36</v>
      </c>
      <c r="DV6" s="33">
        <f t="shared" si="13"/>
        <v>2.91</v>
      </c>
      <c r="DW6" s="33">
        <f t="shared" si="13"/>
        <v>6.47</v>
      </c>
      <c r="DX6" s="33">
        <f t="shared" si="13"/>
        <v>7.8</v>
      </c>
      <c r="DY6" s="33">
        <f t="shared" si="13"/>
        <v>8.39</v>
      </c>
      <c r="DZ6" s="33">
        <f t="shared" si="13"/>
        <v>10.09</v>
      </c>
      <c r="EA6" s="33">
        <f t="shared" si="13"/>
        <v>10.54</v>
      </c>
      <c r="EB6" s="32" t="str">
        <f>IF(EB7="","",IF(EB7="-","【-】","【"&amp;SUBSTITUTE(TEXT(EB7,"#,##0.00"),"-","△")&amp;"】"))</f>
        <v>【13.18】</v>
      </c>
      <c r="EC6" s="33">
        <f>IF(EC7="",NA(),EC7)</f>
        <v>1.47</v>
      </c>
      <c r="ED6" s="33">
        <f t="shared" ref="ED6:EL6" si="14">IF(ED7="",NA(),ED7)</f>
        <v>1.58</v>
      </c>
      <c r="EE6" s="33">
        <f t="shared" si="14"/>
        <v>0.73</v>
      </c>
      <c r="EF6" s="33">
        <f t="shared" si="14"/>
        <v>1.9</v>
      </c>
      <c r="EG6" s="33">
        <f t="shared" si="14"/>
        <v>1.37</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232271</v>
      </c>
      <c r="D7" s="35">
        <v>46</v>
      </c>
      <c r="E7" s="35">
        <v>1</v>
      </c>
      <c r="F7" s="35">
        <v>0</v>
      </c>
      <c r="G7" s="35">
        <v>1</v>
      </c>
      <c r="H7" s="35" t="s">
        <v>93</v>
      </c>
      <c r="I7" s="35" t="s">
        <v>94</v>
      </c>
      <c r="J7" s="35" t="s">
        <v>95</v>
      </c>
      <c r="K7" s="35" t="s">
        <v>96</v>
      </c>
      <c r="L7" s="35" t="s">
        <v>97</v>
      </c>
      <c r="M7" s="36" t="s">
        <v>98</v>
      </c>
      <c r="N7" s="36">
        <v>83.4</v>
      </c>
      <c r="O7" s="36">
        <v>99.97</v>
      </c>
      <c r="P7" s="36">
        <v>2317</v>
      </c>
      <c r="Q7" s="36">
        <v>46756</v>
      </c>
      <c r="R7" s="36">
        <v>13.11</v>
      </c>
      <c r="S7" s="36">
        <v>3566.44</v>
      </c>
      <c r="T7" s="36">
        <v>46876</v>
      </c>
      <c r="U7" s="36">
        <v>13.11</v>
      </c>
      <c r="V7" s="36">
        <v>3575.59</v>
      </c>
      <c r="W7" s="36">
        <v>108.66</v>
      </c>
      <c r="X7" s="36">
        <v>109.36</v>
      </c>
      <c r="Y7" s="36">
        <v>110.77</v>
      </c>
      <c r="Z7" s="36">
        <v>117.51</v>
      </c>
      <c r="AA7" s="36">
        <v>117.97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471.25</v>
      </c>
      <c r="AT7" s="36">
        <v>570.65</v>
      </c>
      <c r="AU7" s="36">
        <v>446.28</v>
      </c>
      <c r="AV7" s="36">
        <v>456.89</v>
      </c>
      <c r="AW7" s="36">
        <v>505.25</v>
      </c>
      <c r="AX7" s="36">
        <v>832.37</v>
      </c>
      <c r="AY7" s="36">
        <v>852.01</v>
      </c>
      <c r="AZ7" s="36">
        <v>909.68</v>
      </c>
      <c r="BA7" s="36">
        <v>382.09</v>
      </c>
      <c r="BB7" s="36">
        <v>371.31</v>
      </c>
      <c r="BC7" s="36">
        <v>262.74</v>
      </c>
      <c r="BD7" s="36">
        <v>114.98</v>
      </c>
      <c r="BE7" s="36">
        <v>114.09</v>
      </c>
      <c r="BF7" s="36">
        <v>111.52</v>
      </c>
      <c r="BG7" s="36">
        <v>107.92</v>
      </c>
      <c r="BH7" s="36">
        <v>105.1</v>
      </c>
      <c r="BI7" s="36">
        <v>403.15</v>
      </c>
      <c r="BJ7" s="36">
        <v>391.4</v>
      </c>
      <c r="BK7" s="36">
        <v>382.65</v>
      </c>
      <c r="BL7" s="36">
        <v>385.06</v>
      </c>
      <c r="BM7" s="36">
        <v>373.09</v>
      </c>
      <c r="BN7" s="36">
        <v>276.38</v>
      </c>
      <c r="BO7" s="36">
        <v>106.37</v>
      </c>
      <c r="BP7" s="36">
        <v>107.19</v>
      </c>
      <c r="BQ7" s="36">
        <v>108.19</v>
      </c>
      <c r="BR7" s="36">
        <v>116.51</v>
      </c>
      <c r="BS7" s="36">
        <v>117.22</v>
      </c>
      <c r="BT7" s="36">
        <v>94.86</v>
      </c>
      <c r="BU7" s="36">
        <v>95.91</v>
      </c>
      <c r="BV7" s="36">
        <v>96.1</v>
      </c>
      <c r="BW7" s="36">
        <v>99.07</v>
      </c>
      <c r="BX7" s="36">
        <v>99.99</v>
      </c>
      <c r="BY7" s="36">
        <v>104.99</v>
      </c>
      <c r="BZ7" s="36">
        <v>141.84</v>
      </c>
      <c r="CA7" s="36">
        <v>140.81</v>
      </c>
      <c r="CB7" s="36">
        <v>139.69</v>
      </c>
      <c r="CC7" s="36">
        <v>129.71</v>
      </c>
      <c r="CD7" s="36">
        <v>128.71</v>
      </c>
      <c r="CE7" s="36">
        <v>179.14</v>
      </c>
      <c r="CF7" s="36">
        <v>179.29</v>
      </c>
      <c r="CG7" s="36">
        <v>178.39</v>
      </c>
      <c r="CH7" s="36">
        <v>173.03</v>
      </c>
      <c r="CI7" s="36">
        <v>171.15</v>
      </c>
      <c r="CJ7" s="36">
        <v>163.72</v>
      </c>
      <c r="CK7" s="36">
        <v>63.97</v>
      </c>
      <c r="CL7" s="36">
        <v>63.99</v>
      </c>
      <c r="CM7" s="36">
        <v>64.39</v>
      </c>
      <c r="CN7" s="36">
        <v>63.55</v>
      </c>
      <c r="CO7" s="36">
        <v>63.25</v>
      </c>
      <c r="CP7" s="36">
        <v>58.76</v>
      </c>
      <c r="CQ7" s="36">
        <v>59.09</v>
      </c>
      <c r="CR7" s="36">
        <v>59.23</v>
      </c>
      <c r="CS7" s="36">
        <v>58.58</v>
      </c>
      <c r="CT7" s="36">
        <v>58.53</v>
      </c>
      <c r="CU7" s="36">
        <v>59.76</v>
      </c>
      <c r="CV7" s="36">
        <v>95.73</v>
      </c>
      <c r="CW7" s="36">
        <v>96.6</v>
      </c>
      <c r="CX7" s="36">
        <v>96.15</v>
      </c>
      <c r="CY7" s="36">
        <v>95.96</v>
      </c>
      <c r="CZ7" s="36">
        <v>96.28</v>
      </c>
      <c r="DA7" s="36">
        <v>84.87</v>
      </c>
      <c r="DB7" s="36">
        <v>85.4</v>
      </c>
      <c r="DC7" s="36">
        <v>85.53</v>
      </c>
      <c r="DD7" s="36">
        <v>85.23</v>
      </c>
      <c r="DE7" s="36">
        <v>85.26</v>
      </c>
      <c r="DF7" s="36">
        <v>89.95</v>
      </c>
      <c r="DG7" s="36">
        <v>34</v>
      </c>
      <c r="DH7" s="36">
        <v>35.19</v>
      </c>
      <c r="DI7" s="36">
        <v>36.18</v>
      </c>
      <c r="DJ7" s="36">
        <v>37.33</v>
      </c>
      <c r="DK7" s="36">
        <v>38.47</v>
      </c>
      <c r="DL7" s="36">
        <v>35.53</v>
      </c>
      <c r="DM7" s="36">
        <v>36.36</v>
      </c>
      <c r="DN7" s="36">
        <v>37.340000000000003</v>
      </c>
      <c r="DO7" s="36">
        <v>44.31</v>
      </c>
      <c r="DP7" s="36">
        <v>45.75</v>
      </c>
      <c r="DQ7" s="36">
        <v>47.18</v>
      </c>
      <c r="DR7" s="36">
        <v>2.2999999999999998</v>
      </c>
      <c r="DS7" s="36">
        <v>2.5299999999999998</v>
      </c>
      <c r="DT7" s="36">
        <v>2.64</v>
      </c>
      <c r="DU7" s="36">
        <v>2.36</v>
      </c>
      <c r="DV7" s="36">
        <v>2.91</v>
      </c>
      <c r="DW7" s="36">
        <v>6.47</v>
      </c>
      <c r="DX7" s="36">
        <v>7.8</v>
      </c>
      <c r="DY7" s="36">
        <v>8.39</v>
      </c>
      <c r="DZ7" s="36">
        <v>10.09</v>
      </c>
      <c r="EA7" s="36">
        <v>10.54</v>
      </c>
      <c r="EB7" s="36">
        <v>13.18</v>
      </c>
      <c r="EC7" s="36">
        <v>1.47</v>
      </c>
      <c r="ED7" s="36">
        <v>1.58</v>
      </c>
      <c r="EE7" s="36">
        <v>0.73</v>
      </c>
      <c r="EF7" s="36">
        <v>1.9</v>
      </c>
      <c r="EG7" s="36">
        <v>1.37</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2017-02-15T23:50:03Z</cp:lastPrinted>
  <dcterms:created xsi:type="dcterms:W3CDTF">2017-02-01T08:43:11Z</dcterms:created>
  <dcterms:modified xsi:type="dcterms:W3CDTF">2017-02-21T09:57:23Z</dcterms:modified>
  <cp:category/>
</cp:coreProperties>
</file>