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P6" i="5"/>
  <c r="Z10" i="4" s="1"/>
  <c r="O6" i="5"/>
  <c r="R10" i="4" s="1"/>
  <c r="N6" i="5"/>
  <c r="M6" i="5"/>
  <c r="L6" i="5"/>
  <c r="Z8" i="4" s="1"/>
  <c r="K6" i="5"/>
  <c r="R8" i="4" s="1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B10" i="4"/>
  <c r="AQ8" i="4"/>
  <c r="AI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<sst xmlns="http://schemas.openxmlformats.org/spreadsheetml/2006/main" count="217" uniqueCount="107">
  <si>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</si>
  <si>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</si>
  <si>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</si>
  <si>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</si>
  <si>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</si>
  <si>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</si>
  <si>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</si>
  <si>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</si>
  <si>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</si>
  <si>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</si>
  <si>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</si>
  <si>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</si>
  <si>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</si>
  <si>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</si>
  <si>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</si>
  <si>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</si>
  <si>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</si>
  <si>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</si>
  <si>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</si>
  <si>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</si>
  <si>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</si>
  <si>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</si>
  <si>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</si>
  <si>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</si>
  <si>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</si>
  <si>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</si>
  <si>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</si>
  <si>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</si>
  <si>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</si>
  <si>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</si>
  <si>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</si>
  <si>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</si>
  <si>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</si>
  <si>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</si>
  <si>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</si>
  <si>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</si>
  <si>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</si>
  <si>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</si>
  <si>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</si>
  <si>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</si>
  <si>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</si>
  <si>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</si>
  <si>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</si>
  <si>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</si>
  <si>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</si>
  <si>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</si>
  <si>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</si>
  <si>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</si>
  <si>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</si>
  <si>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</si>
  <si>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</si>
  <si>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</si>
  <si>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</si>
  <si>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</si>
  <si>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</si>
  <si>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</si>
  <si>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</si>
  <si>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</si>
  <si>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</si>
  <si>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</si>
  <si>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</si>
  <si>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</si>
  <si>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</si>
  <si>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</si>
  <si>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</si>
  <si>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</si>
  <si>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</si>
  <si>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</si>
  <si>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</si>
  <si>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</si>
  <si>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</si>
  <si>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</si>
  <si>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</si>
  <si>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</si>
  <si>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</si>
  <si>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</si>
  <si>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</si>
  <si>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</si>
  <si>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</si>
  <si>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</si>
  <si>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</si>
  <si>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</si>
  <si>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</si>
  <si>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</si>
  <si>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</si>
  <si>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</si>
  <si>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</si>
  <si>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</si>
  <si>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</si>
  <si>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</si>
  <si>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</si>
  <si>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</si>
  <si>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</si>
  <si>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田原市</t>
  </si>
  <si>
    <t>法適用</t>
  </si>
  <si>
    <t>水道事業</t>
  </si>
  <si>
    <t>末端給水事業</t>
  </si>
  <si>
    <t>A4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</si>
  <si>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</si>
  <si>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</si>
  <si>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</si>
  <si>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</si>
  <si>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</si>
  <si>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</si>
  <si>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給水収益が緩やかな減少傾向にある中、老朽施設の更新及び耐震化を進めていく必要があります。
適切に更新等を行なっていくために、より一層の経営の効率化を図るとともに、適切な財源確保が課題となります。
現在、経営戦略策定に取り組んでいるところであり、その策定及びそれに基づく事業運営により、安定した経営を目指します。</t>
    <phoneticPr fontId="4"/>
  </si>
  <si>
    <t>②管路経年化率、③管路更新率ともに平均より良い数値を示しています。
しかし、①有形固定資産減価償却率が高く、多くの施設が今後耐用年数を迎えることとなります。優先順位や資金状況を勘案しながら、着実に更新を行なっていく必要があります。</t>
    <phoneticPr fontId="4"/>
  </si>
  <si>
    <t>現時点で各指標は概ね良好な数値を示しています。
しかし、給水人口の減少等により、昨年度に引き続き、①経常収支比率及び⑤料金回収率は低下傾向にあります。
また、④企業債残高対給水収益比率のとおり、現在は企業債償還が終了しており、将来の更新投資に備えて資金を蓄えるべき時期ですが、上記のとおり収益性が低いことから、十分な投資財源を確保できていません。
なお、漏水調査や老朽管の更新により、⑧有収率にやや改善傾向がみられます。</t>
    <rPh sb="28" eb="30">
      <t>キュウスイ</t>
    </rPh>
    <rPh sb="30" eb="32">
      <t>ジンコウ</t>
    </rPh>
    <rPh sb="33" eb="36">
      <t>ゲンショウトウ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</si>
</sst>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0.86</c:v>
                </c:pt>
                <c:pt idx="1">
                  <c:v>0.95</c:v>
                </c:pt>
                <c:pt idx="2">
                  <c:v>2.2799999999999998</c:v>
                </c:pt>
                <c:pt idx="3">
                  <c:v>1.21</c:v>
                </c:pt>
                <c:pt idx="4">
                  <c:v>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74272"/>
        <c:axId val="104780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0.84</c:v>
                </c:pt>
                <c:pt idx="1">
                  <c:v>0.78</c:v>
                </c:pt>
                <c:pt idx="2">
                  <c:v>0.83</c:v>
                </c:pt>
                <c:pt idx="3">
                  <c:v>0.72</c:v>
                </c:pt>
                <c:pt idx="4">
                  <c:v>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74272"/>
        <c:axId val="104780544"/>
      </c:lineChart>
      <c:dateAx>
        <c:axId val="104774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4780544"/>
        <c:crosses val="autoZero"/>
        <c:auto val="1"/>
        <c:lblOffset val="100"/>
        <c:baseTimeUnit val="years"/>
      </c:dateAx>
      <c:valAx>
        <c:axId val="104780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4774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50.3</c:v>
                </c:pt>
                <c:pt idx="1">
                  <c:v>50.85</c:v>
                </c:pt>
                <c:pt idx="2">
                  <c:v>71.83</c:v>
                </c:pt>
                <c:pt idx="3">
                  <c:v>69.739999999999995</c:v>
                </c:pt>
                <c:pt idx="4">
                  <c:v>68.19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86400"/>
        <c:axId val="1065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60.04</c:v>
                </c:pt>
                <c:pt idx="1">
                  <c:v>59.88</c:v>
                </c:pt>
                <c:pt idx="2">
                  <c:v>59.68</c:v>
                </c:pt>
                <c:pt idx="3">
                  <c:v>59.17</c:v>
                </c:pt>
                <c:pt idx="4">
                  <c:v>59.34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86400"/>
        <c:axId val="106517248"/>
      </c:lineChart>
      <c:dateAx>
        <c:axId val="10648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17248"/>
        <c:crosses val="autoZero"/>
        <c:auto val="1"/>
        <c:lblOffset val="100"/>
        <c:baseTimeUnit val="years"/>
      </c:dateAx>
      <c:valAx>
        <c:axId val="10651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8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88.18</c:v>
                </c:pt>
                <c:pt idx="1">
                  <c:v>88.36</c:v>
                </c:pt>
                <c:pt idx="2">
                  <c:v>87.26</c:v>
                </c:pt>
                <c:pt idx="3">
                  <c:v>88.49</c:v>
                </c:pt>
                <c:pt idx="4">
                  <c:v>89.27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47456"/>
        <c:axId val="106549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87.33</c:v>
                </c:pt>
                <c:pt idx="1">
                  <c:v>87.65</c:v>
                </c:pt>
                <c:pt idx="2">
                  <c:v>87.63</c:v>
                </c:pt>
                <c:pt idx="3">
                  <c:v>87.6</c:v>
                </c:pt>
                <c:pt idx="4">
                  <c:v>87.74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47456"/>
        <c:axId val="106549632"/>
      </c:lineChart>
      <c:dateAx>
        <c:axId val="10654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49632"/>
        <c:crosses val="autoZero"/>
        <c:auto val="1"/>
        <c:lblOffset val="100"/>
        <c:baseTimeUnit val="years"/>
      </c:dateAx>
      <c:valAx>
        <c:axId val="106549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4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111.51</c:v>
                </c:pt>
                <c:pt idx="1">
                  <c:v>111.77</c:v>
                </c:pt>
                <c:pt idx="2">
                  <c:v>105.86</c:v>
                </c:pt>
                <c:pt idx="3">
                  <c:v>111.34</c:v>
                </c:pt>
                <c:pt idx="4">
                  <c:v>106.17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21088"/>
        <c:axId val="106135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107.68</c:v>
                </c:pt>
                <c:pt idx="1">
                  <c:v>108.24</c:v>
                </c:pt>
                <c:pt idx="2">
                  <c:v>107.8</c:v>
                </c:pt>
                <c:pt idx="3">
                  <c:v>111.96</c:v>
                </c:pt>
                <c:pt idx="4">
                  <c:v>112.69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21088"/>
        <c:axId val="106135552"/>
      </c:lineChart>
      <c:dateAx>
        <c:axId val="106121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135552"/>
        <c:crosses val="autoZero"/>
        <c:auto val="1"/>
        <c:lblOffset val="100"/>
        <c:baseTimeUnit val="years"/>
      </c:dateAx>
      <c:valAx>
        <c:axId val="1061355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21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43.03</c:v>
                </c:pt>
                <c:pt idx="1">
                  <c:v>43.47</c:v>
                </c:pt>
                <c:pt idx="2">
                  <c:v>44.02</c:v>
                </c:pt>
                <c:pt idx="3">
                  <c:v>55.14</c:v>
                </c:pt>
                <c:pt idx="4">
                  <c:v>56.23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163200"/>
        <c:axId val="10623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37.71</c:v>
                </c:pt>
                <c:pt idx="1">
                  <c:v>38.69</c:v>
                </c:pt>
                <c:pt idx="2">
                  <c:v>39.65</c:v>
                </c:pt>
                <c:pt idx="3">
                  <c:v>45.25</c:v>
                </c:pt>
                <c:pt idx="4">
                  <c:v>46.27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163200"/>
        <c:axId val="106239488"/>
      </c:lineChart>
      <c:dateAx>
        <c:axId val="106163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39488"/>
        <c:crosses val="autoZero"/>
        <c:auto val="1"/>
        <c:lblOffset val="100"/>
        <c:baseTimeUnit val="years"/>
      </c:dateAx>
      <c:valAx>
        <c:axId val="10623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163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4.1500000000000004</c:v>
                </c:pt>
                <c:pt idx="1">
                  <c:v>5.1100000000000003</c:v>
                </c:pt>
                <c:pt idx="2">
                  <c:v>4.54</c:v>
                </c:pt>
                <c:pt idx="3">
                  <c:v>5.75</c:v>
                </c:pt>
                <c:pt idx="4">
                  <c:v>9.1999999999999993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267776"/>
        <c:axId val="10626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7.67</c:v>
                </c:pt>
                <c:pt idx="1">
                  <c:v>8.4</c:v>
                </c:pt>
                <c:pt idx="2">
                  <c:v>9.7100000000000009</c:v>
                </c:pt>
                <c:pt idx="3">
                  <c:v>10.71</c:v>
                </c:pt>
                <c:pt idx="4">
                  <c:v>10.93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267776"/>
        <c:axId val="106269696"/>
      </c:lineChart>
      <c:dateAx>
        <c:axId val="10626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269696"/>
        <c:crosses val="autoZero"/>
        <c:auto val="1"/>
        <c:lblOffset val="100"/>
        <c:baseTimeUnit val="years"/>
      </c:dateAx>
      <c:valAx>
        <c:axId val="10626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2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4976"/>
        <c:axId val="10657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4.67</c:v>
                </c:pt>
                <c:pt idx="1">
                  <c:v>4.46</c:v>
                </c:pt>
                <c:pt idx="2">
                  <c:v>4.3899999999999997</c:v>
                </c:pt>
                <c:pt idx="3">
                  <c:v>0.41</c:v>
                </c:pt>
                <c:pt idx="4">
                  <c:v>0.54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574976"/>
        <c:axId val="106576896"/>
      </c:lineChart>
      <c:dateAx>
        <c:axId val="10657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576896"/>
        <c:crosses val="autoZero"/>
        <c:auto val="1"/>
        <c:lblOffset val="100"/>
        <c:baseTimeUnit val="years"/>
      </c:dateAx>
      <c:valAx>
        <c:axId val="106576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57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847.32</c:v>
                </c:pt>
                <c:pt idx="1">
                  <c:v>564.98</c:v>
                </c:pt>
                <c:pt idx="2">
                  <c:v>576.03</c:v>
                </c:pt>
                <c:pt idx="3">
                  <c:v>679.19</c:v>
                </c:pt>
                <c:pt idx="4">
                  <c:v>625.66999999999996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12992"/>
        <c:axId val="106623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695.41</c:v>
                </c:pt>
                <c:pt idx="1">
                  <c:v>701</c:v>
                </c:pt>
                <c:pt idx="2">
                  <c:v>739.59</c:v>
                </c:pt>
                <c:pt idx="3">
                  <c:v>335.95</c:v>
                </c:pt>
                <c:pt idx="4">
                  <c:v>346.59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12992"/>
        <c:axId val="106623360"/>
      </c:lineChart>
      <c:dateAx>
        <c:axId val="106612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623360"/>
        <c:crosses val="autoZero"/>
        <c:auto val="1"/>
        <c:lblOffset val="100"/>
        <c:baseTimeUnit val="years"/>
      </c:dateAx>
      <c:valAx>
        <c:axId val="1066233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12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0.42</c:v>
                </c:pt>
                <c:pt idx="1">
                  <c:v>0.21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0256"/>
        <c:axId val="10632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343.45</c:v>
                </c:pt>
                <c:pt idx="1">
                  <c:v>330.99</c:v>
                </c:pt>
                <c:pt idx="2">
                  <c:v>324.08999999999997</c:v>
                </c:pt>
                <c:pt idx="3">
                  <c:v>319.82</c:v>
                </c:pt>
                <c:pt idx="4">
                  <c:v>312.02999999999997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320256"/>
        <c:axId val="106322176"/>
      </c:lineChart>
      <c:dateAx>
        <c:axId val="106320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322176"/>
        <c:crosses val="autoZero"/>
        <c:auto val="1"/>
        <c:lblOffset val="100"/>
        <c:baseTimeUnit val="years"/>
      </c:dateAx>
      <c:valAx>
        <c:axId val="1063221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320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107.47</c:v>
                </c:pt>
                <c:pt idx="1">
                  <c:v>106.99</c:v>
                </c:pt>
                <c:pt idx="2">
                  <c:v>100.76</c:v>
                </c:pt>
                <c:pt idx="3">
                  <c:v>103.19</c:v>
                </c:pt>
                <c:pt idx="4">
                  <c:v>101.36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34560"/>
        <c:axId val="10643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99.61</c:v>
                </c:pt>
                <c:pt idx="1">
                  <c:v>100.27</c:v>
                </c:pt>
                <c:pt idx="2">
                  <c:v>99.46</c:v>
                </c:pt>
                <c:pt idx="3">
                  <c:v>105.21</c:v>
                </c:pt>
                <c:pt idx="4">
                  <c:v>105.71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34560"/>
        <c:axId val="106436480"/>
      </c:lineChart>
      <c:dateAx>
        <c:axId val="10643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36480"/>
        <c:crosses val="autoZero"/>
        <c:auto val="1"/>
        <c:lblOffset val="100"/>
        <c:baseTimeUnit val="years"/>
      </c:dateAx>
      <c:valAx>
        <c:axId val="10643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3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136.30000000000001</c:v>
                </c:pt>
                <c:pt idx="1">
                  <c:v>136.9</c:v>
                </c:pt>
                <c:pt idx="2">
                  <c:v>145.58000000000001</c:v>
                </c:pt>
                <c:pt idx="3">
                  <c:v>142.47</c:v>
                </c:pt>
                <c:pt idx="4">
                  <c:v>145.28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466304"/>
        <c:axId val="10646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169.59</c:v>
                </c:pt>
                <c:pt idx="1">
                  <c:v>169.62</c:v>
                </c:pt>
                <c:pt idx="2">
                  <c:v>171.78</c:v>
                </c:pt>
                <c:pt idx="3">
                  <c:v>162.59</c:v>
                </c:pt>
                <c:pt idx="4">
                  <c:v>162.15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466304"/>
        <c:axId val="106468480"/>
      </c:lineChart>
      <c:dateAx>
        <c:axId val="10646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468480"/>
        <c:crosses val="autoZero"/>
        <c:auto val="1"/>
        <c:lblOffset val="100"/>
        <c:baseTimeUnit val="years"/>
      </c:dateAx>
      <c:valAx>
        <c:axId val="10646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46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愛知県　田原市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A4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64078</v>
      </c>
      <c r="AJ8" s="56"/>
      <c r="AK8" s="56"/>
      <c r="AL8" s="56"/>
      <c r="AM8" s="56"/>
      <c r="AN8" s="56"/>
      <c r="AO8" s="56"/>
      <c r="AP8" s="57"/>
      <c r="AQ8" s="47">
        <f>データ!R6</f>
        <v>191.12</v>
      </c>
      <c r="AR8" s="47"/>
      <c r="AS8" s="47"/>
      <c r="AT8" s="47"/>
      <c r="AU8" s="47"/>
      <c r="AV8" s="47"/>
      <c r="AW8" s="47"/>
      <c r="AX8" s="47"/>
      <c r="AY8" s="47">
        <f>データ!S6</f>
        <v>335.28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96.16</v>
      </c>
      <c r="K10" s="47"/>
      <c r="L10" s="47"/>
      <c r="M10" s="47"/>
      <c r="N10" s="47"/>
      <c r="O10" s="47"/>
      <c r="P10" s="47"/>
      <c r="Q10" s="47"/>
      <c r="R10" s="47">
        <f>データ!O6</f>
        <v>99.91</v>
      </c>
      <c r="S10" s="47"/>
      <c r="T10" s="47"/>
      <c r="U10" s="47"/>
      <c r="V10" s="47"/>
      <c r="W10" s="47"/>
      <c r="X10" s="47"/>
      <c r="Y10" s="47"/>
      <c r="Z10" s="78">
        <f>データ!P6</f>
        <v>2322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63794</v>
      </c>
      <c r="AJ10" s="78"/>
      <c r="AK10" s="78"/>
      <c r="AL10" s="78"/>
      <c r="AM10" s="78"/>
      <c r="AN10" s="78"/>
      <c r="AO10" s="78"/>
      <c r="AP10" s="78"/>
      <c r="AQ10" s="47">
        <f>データ!U6</f>
        <v>191.12</v>
      </c>
      <c r="AR10" s="47"/>
      <c r="AS10" s="47"/>
      <c r="AT10" s="47"/>
      <c r="AU10" s="47"/>
      <c r="AV10" s="47"/>
      <c r="AW10" s="47"/>
      <c r="AX10" s="47"/>
      <c r="AY10" s="47">
        <f>データ!V6</f>
        <v>333.79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106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104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232319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愛知県　田原市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A4</v>
      </c>
      <c r="M6" s="32" t="str">
        <f t="shared" si="3"/>
        <v>-</v>
      </c>
      <c r="N6" s="32">
        <f t="shared" si="3"/>
        <v>96.16</v>
      </c>
      <c r="O6" s="32">
        <f t="shared" si="3"/>
        <v>99.91</v>
      </c>
      <c r="P6" s="32">
        <f t="shared" si="3"/>
        <v>2322</v>
      </c>
      <c r="Q6" s="32">
        <f t="shared" si="3"/>
        <v>64078</v>
      </c>
      <c r="R6" s="32">
        <f t="shared" si="3"/>
        <v>191.12</v>
      </c>
      <c r="S6" s="32">
        <f t="shared" si="3"/>
        <v>335.28</v>
      </c>
      <c r="T6" s="32">
        <f t="shared" si="3"/>
        <v>63794</v>
      </c>
      <c r="U6" s="32">
        <f t="shared" si="3"/>
        <v>191.12</v>
      </c>
      <c r="V6" s="32">
        <f t="shared" si="3"/>
        <v>333.79</v>
      </c>
      <c r="W6" s="33">
        <f>IF(W7="",NA(),W7)</f>
        <v>111.51</v>
      </c>
      <c r="X6" s="33">
        <f t="shared" ref="X6:AF6" si="4">IF(X7="",NA(),X7)</f>
        <v>111.77</v>
      </c>
      <c r="Y6" s="33">
        <f t="shared" si="4"/>
        <v>105.86</v>
      </c>
      <c r="Z6" s="33">
        <f t="shared" si="4"/>
        <v>111.34</v>
      </c>
      <c r="AA6" s="33">
        <f t="shared" si="4"/>
        <v>106.17</v>
      </c>
      <c r="AB6" s="33">
        <f t="shared" si="4"/>
        <v>107.68</v>
      </c>
      <c r="AC6" s="33">
        <f t="shared" si="4"/>
        <v>108.24</v>
      </c>
      <c r="AD6" s="33">
        <f t="shared" si="4"/>
        <v>107.8</v>
      </c>
      <c r="AE6" s="33">
        <f t="shared" si="4"/>
        <v>111.96</v>
      </c>
      <c r="AF6" s="33">
        <f t="shared" si="4"/>
        <v>112.69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4.67</v>
      </c>
      <c r="AN6" s="33">
        <f t="shared" si="5"/>
        <v>4.46</v>
      </c>
      <c r="AO6" s="33">
        <f t="shared" si="5"/>
        <v>4.3899999999999997</v>
      </c>
      <c r="AP6" s="33">
        <f t="shared" si="5"/>
        <v>0.41</v>
      </c>
      <c r="AQ6" s="33">
        <f t="shared" si="5"/>
        <v>0.54</v>
      </c>
      <c r="AR6" s="32" t="str">
        <f>IF(AR7="","",IF(AR7="-","【-】","【"&amp;SUBSTITUTE(TEXT(AR7,"#,##0.00"),"-","△")&amp;"】"))</f>
        <v>【0.87】</v>
      </c>
      <c r="AS6" s="33">
        <f>IF(AS7="",NA(),AS7)</f>
        <v>847.32</v>
      </c>
      <c r="AT6" s="33">
        <f t="shared" ref="AT6:BB6" si="6">IF(AT7="",NA(),AT7)</f>
        <v>564.98</v>
      </c>
      <c r="AU6" s="33">
        <f t="shared" si="6"/>
        <v>576.03</v>
      </c>
      <c r="AV6" s="33">
        <f t="shared" si="6"/>
        <v>679.19</v>
      </c>
      <c r="AW6" s="33">
        <f t="shared" si="6"/>
        <v>625.66999999999996</v>
      </c>
      <c r="AX6" s="33">
        <f t="shared" si="6"/>
        <v>695.41</v>
      </c>
      <c r="AY6" s="33">
        <f t="shared" si="6"/>
        <v>701</v>
      </c>
      <c r="AZ6" s="33">
        <f t="shared" si="6"/>
        <v>739.59</v>
      </c>
      <c r="BA6" s="33">
        <f t="shared" si="6"/>
        <v>335.95</v>
      </c>
      <c r="BB6" s="33">
        <f t="shared" si="6"/>
        <v>346.59</v>
      </c>
      <c r="BC6" s="32" t="str">
        <f>IF(BC7="","",IF(BC7="-","【-】","【"&amp;SUBSTITUTE(TEXT(BC7,"#,##0.00"),"-","△")&amp;"】"))</f>
        <v>【262.74】</v>
      </c>
      <c r="BD6" s="33">
        <f>IF(BD7="",NA(),BD7)</f>
        <v>0.42</v>
      </c>
      <c r="BE6" s="33">
        <f t="shared" ref="BE6:BM6" si="7">IF(BE7="",NA(),BE7)</f>
        <v>0.21</v>
      </c>
      <c r="BF6" s="32">
        <f t="shared" si="7"/>
        <v>0</v>
      </c>
      <c r="BG6" s="32">
        <f t="shared" si="7"/>
        <v>0</v>
      </c>
      <c r="BH6" s="32">
        <f t="shared" si="7"/>
        <v>0</v>
      </c>
      <c r="BI6" s="33">
        <f t="shared" si="7"/>
        <v>343.45</v>
      </c>
      <c r="BJ6" s="33">
        <f t="shared" si="7"/>
        <v>330.99</v>
      </c>
      <c r="BK6" s="33">
        <f t="shared" si="7"/>
        <v>324.08999999999997</v>
      </c>
      <c r="BL6" s="33">
        <f t="shared" si="7"/>
        <v>319.82</v>
      </c>
      <c r="BM6" s="33">
        <f t="shared" si="7"/>
        <v>312.02999999999997</v>
      </c>
      <c r="BN6" s="32" t="str">
        <f>IF(BN7="","",IF(BN7="-","【-】","【"&amp;SUBSTITUTE(TEXT(BN7,"#,##0.00"),"-","△")&amp;"】"))</f>
        <v>【276.38】</v>
      </c>
      <c r="BO6" s="33">
        <f>IF(BO7="",NA(),BO7)</f>
        <v>107.47</v>
      </c>
      <c r="BP6" s="33">
        <f t="shared" ref="BP6:BX6" si="8">IF(BP7="",NA(),BP7)</f>
        <v>106.99</v>
      </c>
      <c r="BQ6" s="33">
        <f t="shared" si="8"/>
        <v>100.76</v>
      </c>
      <c r="BR6" s="33">
        <f t="shared" si="8"/>
        <v>103.19</v>
      </c>
      <c r="BS6" s="33">
        <f t="shared" si="8"/>
        <v>101.36</v>
      </c>
      <c r="BT6" s="33">
        <f t="shared" si="8"/>
        <v>99.61</v>
      </c>
      <c r="BU6" s="33">
        <f t="shared" si="8"/>
        <v>100.27</v>
      </c>
      <c r="BV6" s="33">
        <f t="shared" si="8"/>
        <v>99.46</v>
      </c>
      <c r="BW6" s="33">
        <f t="shared" si="8"/>
        <v>105.21</v>
      </c>
      <c r="BX6" s="33">
        <f t="shared" si="8"/>
        <v>105.71</v>
      </c>
      <c r="BY6" s="32" t="str">
        <f>IF(BY7="","",IF(BY7="-","【-】","【"&amp;SUBSTITUTE(TEXT(BY7,"#,##0.00"),"-","△")&amp;"】"))</f>
        <v>【104.99】</v>
      </c>
      <c r="BZ6" s="33">
        <f>IF(BZ7="",NA(),BZ7)</f>
        <v>136.30000000000001</v>
      </c>
      <c r="CA6" s="33">
        <f t="shared" ref="CA6:CI6" si="9">IF(CA7="",NA(),CA7)</f>
        <v>136.9</v>
      </c>
      <c r="CB6" s="33">
        <f t="shared" si="9"/>
        <v>145.58000000000001</v>
      </c>
      <c r="CC6" s="33">
        <f t="shared" si="9"/>
        <v>142.47</v>
      </c>
      <c r="CD6" s="33">
        <f t="shared" si="9"/>
        <v>145.28</v>
      </c>
      <c r="CE6" s="33">
        <f t="shared" si="9"/>
        <v>169.59</v>
      </c>
      <c r="CF6" s="33">
        <f t="shared" si="9"/>
        <v>169.62</v>
      </c>
      <c r="CG6" s="33">
        <f t="shared" si="9"/>
        <v>171.78</v>
      </c>
      <c r="CH6" s="33">
        <f t="shared" si="9"/>
        <v>162.59</v>
      </c>
      <c r="CI6" s="33">
        <f t="shared" si="9"/>
        <v>162.15</v>
      </c>
      <c r="CJ6" s="32" t="str">
        <f>IF(CJ7="","",IF(CJ7="-","【-】","【"&amp;SUBSTITUTE(TEXT(CJ7,"#,##0.00"),"-","△")&amp;"】"))</f>
        <v>【163.72】</v>
      </c>
      <c r="CK6" s="33">
        <f>IF(CK7="",NA(),CK7)</f>
        <v>50.3</v>
      </c>
      <c r="CL6" s="33">
        <f t="shared" ref="CL6:CT6" si="10">IF(CL7="",NA(),CL7)</f>
        <v>50.85</v>
      </c>
      <c r="CM6" s="33">
        <f t="shared" si="10"/>
        <v>71.83</v>
      </c>
      <c r="CN6" s="33">
        <f t="shared" si="10"/>
        <v>69.739999999999995</v>
      </c>
      <c r="CO6" s="33">
        <f t="shared" si="10"/>
        <v>68.19</v>
      </c>
      <c r="CP6" s="33">
        <f t="shared" si="10"/>
        <v>60.04</v>
      </c>
      <c r="CQ6" s="33">
        <f t="shared" si="10"/>
        <v>59.88</v>
      </c>
      <c r="CR6" s="33">
        <f t="shared" si="10"/>
        <v>59.68</v>
      </c>
      <c r="CS6" s="33">
        <f t="shared" si="10"/>
        <v>59.17</v>
      </c>
      <c r="CT6" s="33">
        <f t="shared" si="10"/>
        <v>59.34</v>
      </c>
      <c r="CU6" s="32" t="str">
        <f>IF(CU7="","",IF(CU7="-","【-】","【"&amp;SUBSTITUTE(TEXT(CU7,"#,##0.00"),"-","△")&amp;"】"))</f>
        <v>【59.76】</v>
      </c>
      <c r="CV6" s="33">
        <f>IF(CV7="",NA(),CV7)</f>
        <v>88.18</v>
      </c>
      <c r="CW6" s="33">
        <f t="shared" ref="CW6:DE6" si="11">IF(CW7="",NA(),CW7)</f>
        <v>88.36</v>
      </c>
      <c r="CX6" s="33">
        <f t="shared" si="11"/>
        <v>87.26</v>
      </c>
      <c r="CY6" s="33">
        <f t="shared" si="11"/>
        <v>88.49</v>
      </c>
      <c r="CZ6" s="33">
        <f t="shared" si="11"/>
        <v>89.27</v>
      </c>
      <c r="DA6" s="33">
        <f t="shared" si="11"/>
        <v>87.33</v>
      </c>
      <c r="DB6" s="33">
        <f t="shared" si="11"/>
        <v>87.65</v>
      </c>
      <c r="DC6" s="33">
        <f t="shared" si="11"/>
        <v>87.63</v>
      </c>
      <c r="DD6" s="33">
        <f t="shared" si="11"/>
        <v>87.6</v>
      </c>
      <c r="DE6" s="33">
        <f t="shared" si="11"/>
        <v>87.74</v>
      </c>
      <c r="DF6" s="32" t="str">
        <f>IF(DF7="","",IF(DF7="-","【-】","【"&amp;SUBSTITUTE(TEXT(DF7,"#,##0.00"),"-","△")&amp;"】"))</f>
        <v>【89.95】</v>
      </c>
      <c r="DG6" s="33">
        <f>IF(DG7="",NA(),DG7)</f>
        <v>43.03</v>
      </c>
      <c r="DH6" s="33">
        <f t="shared" ref="DH6:DP6" si="12">IF(DH7="",NA(),DH7)</f>
        <v>43.47</v>
      </c>
      <c r="DI6" s="33">
        <f t="shared" si="12"/>
        <v>44.02</v>
      </c>
      <c r="DJ6" s="33">
        <f t="shared" si="12"/>
        <v>55.14</v>
      </c>
      <c r="DK6" s="33">
        <f t="shared" si="12"/>
        <v>56.23</v>
      </c>
      <c r="DL6" s="33">
        <f t="shared" si="12"/>
        <v>37.71</v>
      </c>
      <c r="DM6" s="33">
        <f t="shared" si="12"/>
        <v>38.69</v>
      </c>
      <c r="DN6" s="33">
        <f t="shared" si="12"/>
        <v>39.65</v>
      </c>
      <c r="DO6" s="33">
        <f t="shared" si="12"/>
        <v>45.25</v>
      </c>
      <c r="DP6" s="33">
        <f t="shared" si="12"/>
        <v>46.27</v>
      </c>
      <c r="DQ6" s="32" t="str">
        <f>IF(DQ7="","",IF(DQ7="-","【-】","【"&amp;SUBSTITUTE(TEXT(DQ7,"#,##0.00"),"-","△")&amp;"】"))</f>
        <v>【47.18】</v>
      </c>
      <c r="DR6" s="33">
        <f>IF(DR7="",NA(),DR7)</f>
        <v>4.1500000000000004</v>
      </c>
      <c r="DS6" s="33">
        <f t="shared" ref="DS6:EA6" si="13">IF(DS7="",NA(),DS7)</f>
        <v>5.1100000000000003</v>
      </c>
      <c r="DT6" s="33">
        <f t="shared" si="13"/>
        <v>4.54</v>
      </c>
      <c r="DU6" s="33">
        <f t="shared" si="13"/>
        <v>5.75</v>
      </c>
      <c r="DV6" s="33">
        <f t="shared" si="13"/>
        <v>9.1999999999999993</v>
      </c>
      <c r="DW6" s="33">
        <f t="shared" si="13"/>
        <v>7.67</v>
      </c>
      <c r="DX6" s="33">
        <f t="shared" si="13"/>
        <v>8.4</v>
      </c>
      <c r="DY6" s="33">
        <f t="shared" si="13"/>
        <v>9.7100000000000009</v>
      </c>
      <c r="DZ6" s="33">
        <f t="shared" si="13"/>
        <v>10.71</v>
      </c>
      <c r="EA6" s="33">
        <f t="shared" si="13"/>
        <v>10.93</v>
      </c>
      <c r="EB6" s="32" t="str">
        <f>IF(EB7="","",IF(EB7="-","【-】","【"&amp;SUBSTITUTE(TEXT(EB7,"#,##0.00"),"-","△")&amp;"】"))</f>
        <v>【13.18】</v>
      </c>
      <c r="EC6" s="33">
        <f>IF(EC7="",NA(),EC7)</f>
        <v>0.86</v>
      </c>
      <c r="ED6" s="33">
        <f t="shared" ref="ED6:EL6" si="14">IF(ED7="",NA(),ED7)</f>
        <v>0.95</v>
      </c>
      <c r="EE6" s="33">
        <f t="shared" si="14"/>
        <v>2.2799999999999998</v>
      </c>
      <c r="EF6" s="33">
        <f t="shared" si="14"/>
        <v>1.21</v>
      </c>
      <c r="EG6" s="33">
        <f t="shared" si="14"/>
        <v>0.9</v>
      </c>
      <c r="EH6" s="33">
        <f t="shared" si="14"/>
        <v>0.84</v>
      </c>
      <c r="EI6" s="33">
        <f t="shared" si="14"/>
        <v>0.78</v>
      </c>
      <c r="EJ6" s="33">
        <f t="shared" si="14"/>
        <v>0.83</v>
      </c>
      <c r="EK6" s="33">
        <f t="shared" si="14"/>
        <v>0.72</v>
      </c>
      <c r="EL6" s="33">
        <f t="shared" si="14"/>
        <v>0.71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232319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96.16</v>
      </c>
      <c r="O7" s="36">
        <v>99.91</v>
      </c>
      <c r="P7" s="36">
        <v>2322</v>
      </c>
      <c r="Q7" s="36">
        <v>64078</v>
      </c>
      <c r="R7" s="36">
        <v>191.12</v>
      </c>
      <c r="S7" s="36">
        <v>335.28</v>
      </c>
      <c r="T7" s="36">
        <v>63794</v>
      </c>
      <c r="U7" s="36">
        <v>191.12</v>
      </c>
      <c r="V7" s="36">
        <v>333.79</v>
      </c>
      <c r="W7" s="36">
        <v>111.51</v>
      </c>
      <c r="X7" s="36">
        <v>111.77</v>
      </c>
      <c r="Y7" s="36">
        <v>105.86</v>
      </c>
      <c r="Z7" s="36">
        <v>111.34</v>
      </c>
      <c r="AA7" s="36">
        <v>106.17</v>
      </c>
      <c r="AB7" s="36">
        <v>107.68</v>
      </c>
      <c r="AC7" s="36">
        <v>108.24</v>
      </c>
      <c r="AD7" s="36">
        <v>107.8</v>
      </c>
      <c r="AE7" s="36">
        <v>111.96</v>
      </c>
      <c r="AF7" s="36">
        <v>112.69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4.67</v>
      </c>
      <c r="AN7" s="36">
        <v>4.46</v>
      </c>
      <c r="AO7" s="36">
        <v>4.3899999999999997</v>
      </c>
      <c r="AP7" s="36">
        <v>0.41</v>
      </c>
      <c r="AQ7" s="36">
        <v>0.54</v>
      </c>
      <c r="AR7" s="36">
        <v>0.87</v>
      </c>
      <c r="AS7" s="36">
        <v>847.32</v>
      </c>
      <c r="AT7" s="36">
        <v>564.98</v>
      </c>
      <c r="AU7" s="36">
        <v>576.03</v>
      </c>
      <c r="AV7" s="36">
        <v>679.19</v>
      </c>
      <c r="AW7" s="36">
        <v>625.66999999999996</v>
      </c>
      <c r="AX7" s="36">
        <v>695.41</v>
      </c>
      <c r="AY7" s="36">
        <v>701</v>
      </c>
      <c r="AZ7" s="36">
        <v>739.59</v>
      </c>
      <c r="BA7" s="36">
        <v>335.95</v>
      </c>
      <c r="BB7" s="36">
        <v>346.59</v>
      </c>
      <c r="BC7" s="36">
        <v>262.74</v>
      </c>
      <c r="BD7" s="36">
        <v>0.42</v>
      </c>
      <c r="BE7" s="36">
        <v>0.21</v>
      </c>
      <c r="BF7" s="36">
        <v>0</v>
      </c>
      <c r="BG7" s="36">
        <v>0</v>
      </c>
      <c r="BH7" s="36">
        <v>0</v>
      </c>
      <c r="BI7" s="36">
        <v>343.45</v>
      </c>
      <c r="BJ7" s="36">
        <v>330.99</v>
      </c>
      <c r="BK7" s="36">
        <v>324.08999999999997</v>
      </c>
      <c r="BL7" s="36">
        <v>319.82</v>
      </c>
      <c r="BM7" s="36">
        <v>312.02999999999997</v>
      </c>
      <c r="BN7" s="36">
        <v>276.38</v>
      </c>
      <c r="BO7" s="36">
        <v>107.47</v>
      </c>
      <c r="BP7" s="36">
        <v>106.99</v>
      </c>
      <c r="BQ7" s="36">
        <v>100.76</v>
      </c>
      <c r="BR7" s="36">
        <v>103.19</v>
      </c>
      <c r="BS7" s="36">
        <v>101.36</v>
      </c>
      <c r="BT7" s="36">
        <v>99.61</v>
      </c>
      <c r="BU7" s="36">
        <v>100.27</v>
      </c>
      <c r="BV7" s="36">
        <v>99.46</v>
      </c>
      <c r="BW7" s="36">
        <v>105.21</v>
      </c>
      <c r="BX7" s="36">
        <v>105.71</v>
      </c>
      <c r="BY7" s="36">
        <v>104.99</v>
      </c>
      <c r="BZ7" s="36">
        <v>136.30000000000001</v>
      </c>
      <c r="CA7" s="36">
        <v>136.9</v>
      </c>
      <c r="CB7" s="36">
        <v>145.58000000000001</v>
      </c>
      <c r="CC7" s="36">
        <v>142.47</v>
      </c>
      <c r="CD7" s="36">
        <v>145.28</v>
      </c>
      <c r="CE7" s="36">
        <v>169.59</v>
      </c>
      <c r="CF7" s="36">
        <v>169.62</v>
      </c>
      <c r="CG7" s="36">
        <v>171.78</v>
      </c>
      <c r="CH7" s="36">
        <v>162.59</v>
      </c>
      <c r="CI7" s="36">
        <v>162.15</v>
      </c>
      <c r="CJ7" s="36">
        <v>163.72</v>
      </c>
      <c r="CK7" s="36">
        <v>50.3</v>
      </c>
      <c r="CL7" s="36">
        <v>50.85</v>
      </c>
      <c r="CM7" s="36">
        <v>71.83</v>
      </c>
      <c r="CN7" s="36">
        <v>69.739999999999995</v>
      </c>
      <c r="CO7" s="36">
        <v>68.19</v>
      </c>
      <c r="CP7" s="36">
        <v>60.04</v>
      </c>
      <c r="CQ7" s="36">
        <v>59.88</v>
      </c>
      <c r="CR7" s="36">
        <v>59.68</v>
      </c>
      <c r="CS7" s="36">
        <v>59.17</v>
      </c>
      <c r="CT7" s="36">
        <v>59.34</v>
      </c>
      <c r="CU7" s="36">
        <v>59.76</v>
      </c>
      <c r="CV7" s="36">
        <v>88.18</v>
      </c>
      <c r="CW7" s="36">
        <v>88.36</v>
      </c>
      <c r="CX7" s="36">
        <v>87.26</v>
      </c>
      <c r="CY7" s="36">
        <v>88.49</v>
      </c>
      <c r="CZ7" s="36">
        <v>89.27</v>
      </c>
      <c r="DA7" s="36">
        <v>87.33</v>
      </c>
      <c r="DB7" s="36">
        <v>87.65</v>
      </c>
      <c r="DC7" s="36">
        <v>87.63</v>
      </c>
      <c r="DD7" s="36">
        <v>87.6</v>
      </c>
      <c r="DE7" s="36">
        <v>87.74</v>
      </c>
      <c r="DF7" s="36">
        <v>89.95</v>
      </c>
      <c r="DG7" s="36">
        <v>43.03</v>
      </c>
      <c r="DH7" s="36">
        <v>43.47</v>
      </c>
      <c r="DI7" s="36">
        <v>44.02</v>
      </c>
      <c r="DJ7" s="36">
        <v>55.14</v>
      </c>
      <c r="DK7" s="36">
        <v>56.23</v>
      </c>
      <c r="DL7" s="36">
        <v>37.71</v>
      </c>
      <c r="DM7" s="36">
        <v>38.69</v>
      </c>
      <c r="DN7" s="36">
        <v>39.65</v>
      </c>
      <c r="DO7" s="36">
        <v>45.25</v>
      </c>
      <c r="DP7" s="36">
        <v>46.27</v>
      </c>
      <c r="DQ7" s="36">
        <v>47.18</v>
      </c>
      <c r="DR7" s="36">
        <v>4.1500000000000004</v>
      </c>
      <c r="DS7" s="36">
        <v>5.1100000000000003</v>
      </c>
      <c r="DT7" s="36">
        <v>4.54</v>
      </c>
      <c r="DU7" s="36">
        <v>5.75</v>
      </c>
      <c r="DV7" s="36">
        <v>9.1999999999999993</v>
      </c>
      <c r="DW7" s="36">
        <v>7.67</v>
      </c>
      <c r="DX7" s="36">
        <v>8.4</v>
      </c>
      <c r="DY7" s="36">
        <v>9.7100000000000009</v>
      </c>
      <c r="DZ7" s="36">
        <v>10.71</v>
      </c>
      <c r="EA7" s="36">
        <v>10.93</v>
      </c>
      <c r="EB7" s="36">
        <v>13.18</v>
      </c>
      <c r="EC7" s="36">
        <v>0.86</v>
      </c>
      <c r="ED7" s="36">
        <v>0.95</v>
      </c>
      <c r="EE7" s="36">
        <v>2.2799999999999998</v>
      </c>
      <c r="EF7" s="36">
        <v>1.21</v>
      </c>
      <c r="EG7" s="36">
        <v>0.9</v>
      </c>
      <c r="EH7" s="36">
        <v>0.84</v>
      </c>
      <c r="EI7" s="36">
        <v>0.78</v>
      </c>
      <c r="EJ7" s="36">
        <v>0.83</v>
      </c>
      <c r="EK7" s="36">
        <v>0.72</v>
      </c>
      <c r="EL7" s="36">
        <v>0.71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愛知県</cp:lastModifiedBy>
  <cp:lastPrinted>2017-02-23T09:43:06Z</cp:lastPrinted>
  <dcterms:created xsi:type="dcterms:W3CDTF">2017-02-01T08:43:13Z</dcterms:created>
  <dcterms:modified xsi:type="dcterms:W3CDTF">2017-02-23T09:43:10Z</dcterms:modified>
</cp:coreProperties>
</file>