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0520" windowHeight="46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<sst xmlns="http://schemas.openxmlformats.org/spreadsheetml/2006/main" count="226" uniqueCount="111">
  <si>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</si>
  <si>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</si>
  <si>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</si>
  <si>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</si>
  <si>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</si>
  <si>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</si>
  <si>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</si>
  <si>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</si>
  <si>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</si>
  <si>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</si>
  <si>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</si>
  <si>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</si>
  <si>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</si>
  <si>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</si>
  <si>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</si>
  <si>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</si>
  <si>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</si>
  <si>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</si>
  <si>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</si>
  <si>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</si>
  <si>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</si>
  <si>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</si>
  <si>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</si>
  <si>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</si>
  <si>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</si>
  <si>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</si>
  <si>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</si>
  <si>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</si>
  <si>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</si>
  <si>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</si>
  <si>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</si>
  <si>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</si>
  <si>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</si>
  <si>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</si>
  <si>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</si>
  <si>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</si>
  <si>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</si>
  <si>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</si>
  <si>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</si>
  <si>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</si>
  <si>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</si>
  <si>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</si>
  <si>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</si>
  <si>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</si>
  <si>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</si>
  <si>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</si>
  <si>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</si>
  <si>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</si>
  <si>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</si>
  <si>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</si>
  <si>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</si>
  <si>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</si>
  <si>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</si>
  <si>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</si>
  <si>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</si>
  <si>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</si>
  <si>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</si>
  <si>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</si>
  <si>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</si>
  <si>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</si>
  <si>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</si>
  <si>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</si>
  <si>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</si>
  <si>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</si>
  <si>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</si>
  <si>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</si>
  <si>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</si>
  <si>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</si>
  <si>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</si>
  <si>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</si>
  <si>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</si>
  <si>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</si>
  <si>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</si>
  <si>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</si>
  <si>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</si>
  <si>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</si>
  <si>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</si>
  <si>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</si>
  <si>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</si>
  <si>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</si>
  <si>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</si>
  <si>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</si>
  <si>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</si>
  <si>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</si>
  <si>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</si>
  <si>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</si>
  <si>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</si>
  <si>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</si>
  <si>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</si>
  <si>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</si>
  <si>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</si>
  <si>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</si>
  <si>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</si>
  <si>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</si>
  <si>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</si>
  <si>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</si>
  <si>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弥富市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</si>
  <si>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</si>
  <si>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</si>
  <si>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</si>
  <si>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</si>
  <si>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</si>
  <si>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</si>
  <si>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</si>
  <si>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</si>
  <si>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</si>
  <si>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</si>
  <si>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</si>
  <si>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平成１５年度から管渠等の整備を行っており、整備から年数がたっていないことから老朽化はあまり進んでいない。定期的に検査を行い長寿命化に努める。</t>
    <rPh sb="0" eb="2">
      <t>ヘイセイ</t>
    </rPh>
    <rPh sb="4" eb="6">
      <t>ネンド</t>
    </rPh>
    <rPh sb="8" eb="10">
      <t>カンキョ</t>
    </rPh>
    <rPh sb="10" eb="11">
      <t>ナド</t>
    </rPh>
    <rPh sb="12" eb="14">
      <t>セイビ</t>
    </rPh>
    <rPh sb="15" eb="16">
      <t>オコナ</t>
    </rPh>
    <rPh sb="21" eb="23">
      <t>セイビ</t>
    </rPh>
    <rPh sb="25" eb="27">
      <t>ネンスウ</t>
    </rPh>
    <rPh sb="38" eb="41">
      <t>ロウキュウカ</t>
    </rPh>
    <rPh sb="45" eb="46">
      <t>スス</t>
    </rPh>
    <rPh sb="52" eb="55">
      <t>テイキテキ</t>
    </rPh>
    <rPh sb="56" eb="58">
      <t>ケンサ</t>
    </rPh>
    <rPh sb="59" eb="60">
      <t>オコナ</t>
    </rPh>
    <rPh sb="61" eb="62">
      <t>チョウ</t>
    </rPh>
    <rPh sb="62" eb="65">
      <t>ジュミョウカ</t>
    </rPh>
    <rPh sb="66" eb="67">
      <t>ツト</t>
    </rPh>
    <phoneticPr fontId="4"/>
  </si>
  <si>
    <t>　①収益的収支比率は100％を超え、⑤経費回収率は平均を上回り、④企業債残高対策規模比率は平均を上回っているが減少傾向にある。また、⑥汚水処理原価は平均を下回っている。これは有収水量が増えたこと及び、一般会計からの繰入金を見直したことによる。
　⑧水洗化率について平均を下回っているが、供用開始から年数が浅く接続が進んでいないこと及び、毎年度供用開始区域を拡大していることが原因となっている。
　10年概成に向けて今後更に区域が拡大することから伸びは鈍化すると見込まれるが、接続促進を行い水洗化率の向上に努める。</t>
    <rPh sb="15" eb="16">
      <t>コ</t>
    </rPh>
    <rPh sb="25" eb="27">
      <t>ヘイキン</t>
    </rPh>
    <rPh sb="28" eb="30">
      <t>ウワマワ</t>
    </rPh>
    <rPh sb="45" eb="47">
      <t>ヘイキン</t>
    </rPh>
    <rPh sb="48" eb="50">
      <t>ウワマワ</t>
    </rPh>
    <rPh sb="55" eb="57">
      <t>ゲンショウ</t>
    </rPh>
    <rPh sb="57" eb="59">
      <t>ケイコウ</t>
    </rPh>
    <rPh sb="74" eb="76">
      <t>ヘイキン</t>
    </rPh>
    <rPh sb="77" eb="79">
      <t>シタマワ</t>
    </rPh>
    <rPh sb="97" eb="98">
      <t>オヨ</t>
    </rPh>
    <rPh sb="100" eb="102">
      <t>イッパン</t>
    </rPh>
    <rPh sb="102" eb="104">
      <t>カイケイ</t>
    </rPh>
    <rPh sb="107" eb="109">
      <t>クリイレ</t>
    </rPh>
    <rPh sb="109" eb="110">
      <t>キン</t>
    </rPh>
    <rPh sb="111" eb="113">
      <t>ミナオ</t>
    </rPh>
    <rPh sb="124" eb="127">
      <t>スイセンカ</t>
    </rPh>
    <rPh sb="127" eb="128">
      <t>リツ</t>
    </rPh>
    <rPh sb="132" eb="134">
      <t>ヘイキン</t>
    </rPh>
    <rPh sb="135" eb="137">
      <t>シタマワ</t>
    </rPh>
    <rPh sb="143" eb="145">
      <t>キョウヨウ</t>
    </rPh>
    <rPh sb="145" eb="147">
      <t>カイシ</t>
    </rPh>
    <rPh sb="149" eb="151">
      <t>ネンスウ</t>
    </rPh>
    <rPh sb="152" eb="153">
      <t>アサ</t>
    </rPh>
    <rPh sb="154" eb="156">
      <t>セツゾク</t>
    </rPh>
    <rPh sb="157" eb="158">
      <t>スス</t>
    </rPh>
    <rPh sb="165" eb="166">
      <t>オヨ</t>
    </rPh>
    <rPh sb="168" eb="171">
      <t>マイネンド</t>
    </rPh>
    <rPh sb="171" eb="173">
      <t>キョウヨウ</t>
    </rPh>
    <rPh sb="173" eb="175">
      <t>カイシ</t>
    </rPh>
    <rPh sb="175" eb="177">
      <t>クイキ</t>
    </rPh>
    <rPh sb="178" eb="180">
      <t>カクダイ</t>
    </rPh>
    <rPh sb="187" eb="189">
      <t>ゲンイン</t>
    </rPh>
    <rPh sb="200" eb="201">
      <t>ネン</t>
    </rPh>
    <rPh sb="201" eb="203">
      <t>ガイセイ</t>
    </rPh>
    <rPh sb="204" eb="205">
      <t>ム</t>
    </rPh>
    <rPh sb="207" eb="209">
      <t>コンゴ</t>
    </rPh>
    <rPh sb="209" eb="210">
      <t>サラ</t>
    </rPh>
    <rPh sb="211" eb="213">
      <t>クイキ</t>
    </rPh>
    <rPh sb="214" eb="216">
      <t>カクダイ</t>
    </rPh>
    <rPh sb="222" eb="223">
      <t>ノ</t>
    </rPh>
    <rPh sb="225" eb="227">
      <t>ドンカ</t>
    </rPh>
    <rPh sb="230" eb="232">
      <t>ミコ</t>
    </rPh>
    <rPh sb="237" eb="239">
      <t>セツゾク</t>
    </rPh>
    <rPh sb="239" eb="241">
      <t>ソクシン</t>
    </rPh>
    <rPh sb="242" eb="243">
      <t>オコナ</t>
    </rPh>
    <rPh sb="244" eb="247">
      <t>スイセンカ</t>
    </rPh>
    <rPh sb="247" eb="248">
      <t>リツ</t>
    </rPh>
    <rPh sb="249" eb="251">
      <t>コウジョウ</t>
    </rPh>
    <rPh sb="252" eb="253">
      <t>ツト</t>
    </rPh>
    <phoneticPr fontId="4"/>
  </si>
  <si>
    <t>　県が主体となる日光川下流流域下水道に接続しており、平成２２年３月末の供用開始から６年を経過している。
　適切な維持管理の手法について近隣市町村と情報共有を図りながら縮減に努め、今後更に区域が拡大することから水洗化率の伸びは鈍化すると見込まれるが、接続促進を行い水洗化率の向上に努めることで各数値の改善を図る。
　また、平成２８年度に経営戦略を策定し経営の透明化を行う。</t>
    <rPh sb="1" eb="2">
      <t>ケン</t>
    </rPh>
    <rPh sb="3" eb="5">
      <t>シュタイ</t>
    </rPh>
    <rPh sb="15" eb="18">
      <t>ゲスイドウ</t>
    </rPh>
    <rPh sb="19" eb="21">
      <t>セツゾク</t>
    </rPh>
    <rPh sb="26" eb="28">
      <t>ヘイセイ</t>
    </rPh>
    <rPh sb="30" eb="31">
      <t>ネン</t>
    </rPh>
    <rPh sb="32" eb="33">
      <t>ガツ</t>
    </rPh>
    <rPh sb="33" eb="34">
      <t>マツ</t>
    </rPh>
    <rPh sb="35" eb="37">
      <t>キョウヨウ</t>
    </rPh>
    <rPh sb="37" eb="39">
      <t>カイシ</t>
    </rPh>
    <rPh sb="42" eb="43">
      <t>ネン</t>
    </rPh>
    <rPh sb="44" eb="46">
      <t>ケイカ</t>
    </rPh>
    <rPh sb="53" eb="55">
      <t>テキセツ</t>
    </rPh>
    <rPh sb="56" eb="58">
      <t>イジ</t>
    </rPh>
    <rPh sb="58" eb="60">
      <t>カンリ</t>
    </rPh>
    <rPh sb="61" eb="63">
      <t>シュホウ</t>
    </rPh>
    <rPh sb="73" eb="75">
      <t>ジョウホウ</t>
    </rPh>
    <rPh sb="75" eb="77">
      <t>キョウユウ</t>
    </rPh>
    <rPh sb="104" eb="107">
      <t>スイセンカ</t>
    </rPh>
    <rPh sb="107" eb="108">
      <t>リツ</t>
    </rPh>
    <rPh sb="145" eb="148">
      <t>カクスウチ</t>
    </rPh>
    <rPh sb="149" eb="151">
      <t>カイゼン</t>
    </rPh>
    <rPh sb="152" eb="15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</si>
</sst>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173120"/>
        <c:axId val="10317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103173120"/>
        <c:axId val="103175296"/>
      </c:lineChart>
      <c:dateAx>
        <c:axId val="103173120"/>
        <c:scaling>
          <c:orientation val="minMax"/>
        </c:scaling>
        <c:delete val="1"/>
        <c:axPos val="b"/>
        <c:numFmt formatCode="ge" sourceLinked="1"/>
        <c:majorTickMark val="none"/>
        <c:minorTickMark val="none"/>
        <c:tickLblPos val="none"/>
        <c:crossAx val="103175296"/>
        <c:crosses val="autoZero"/>
        <c:auto val="1"/>
        <c:lblOffset val="100"/>
        <c:baseTimeUnit val="years"/>
      </c:dateAx>
      <c:valAx>
        <c:axId val="10317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43840"/>
        <c:axId val="1034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03443840"/>
        <c:axId val="103474688"/>
      </c:lineChart>
      <c:dateAx>
        <c:axId val="103443840"/>
        <c:scaling>
          <c:orientation val="minMax"/>
        </c:scaling>
        <c:delete val="1"/>
        <c:axPos val="b"/>
        <c:numFmt formatCode="ge" sourceLinked="1"/>
        <c:majorTickMark val="none"/>
        <c:minorTickMark val="none"/>
        <c:tickLblPos val="none"/>
        <c:crossAx val="103474688"/>
        <c:crosses val="autoZero"/>
        <c:auto val="1"/>
        <c:lblOffset val="100"/>
        <c:baseTimeUnit val="years"/>
      </c:dateAx>
      <c:valAx>
        <c:axId val="1034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19.940000000000001</c:v>
                </c:pt>
                <c:pt idx="1">
                  <c:v>29.93</c:v>
                </c:pt>
                <c:pt idx="2">
                  <c:v>32.380000000000003</c:v>
                </c:pt>
                <c:pt idx="3">
                  <c:v>43.15</c:v>
                </c:pt>
                <c:pt idx="4">
                  <c:v>38.479999999999997</c:v>
                </c:pt>
              </c:numCache>
            </c:numRef>
          </c:val>
        </c:ser>
        <c:dLbls>
          <c:showLegendKey val="0"/>
          <c:showVal val="0"/>
          <c:showCatName val="0"/>
          <c:showSerName val="0"/>
          <c:showPercent val="0"/>
          <c:showBubbleSize val="0"/>
        </c:dLbls>
        <c:gapWidth val="150"/>
        <c:axId val="105655296"/>
        <c:axId val="1056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05655296"/>
        <c:axId val="105669760"/>
      </c:lineChart>
      <c:dateAx>
        <c:axId val="105655296"/>
        <c:scaling>
          <c:orientation val="minMax"/>
        </c:scaling>
        <c:delete val="1"/>
        <c:axPos val="b"/>
        <c:numFmt formatCode="ge" sourceLinked="1"/>
        <c:majorTickMark val="none"/>
        <c:minorTickMark val="none"/>
        <c:tickLblPos val="none"/>
        <c:crossAx val="105669760"/>
        <c:crosses val="autoZero"/>
        <c:auto val="1"/>
        <c:lblOffset val="100"/>
        <c:baseTimeUnit val="years"/>
      </c:dateAx>
      <c:valAx>
        <c:axId val="1056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c:v>
                </c:pt>
                <c:pt idx="1">
                  <c:v>65.58</c:v>
                </c:pt>
                <c:pt idx="2">
                  <c:v>61.03</c:v>
                </c:pt>
                <c:pt idx="3">
                  <c:v>54.72</c:v>
                </c:pt>
                <c:pt idx="4">
                  <c:v>100</c:v>
                </c:pt>
              </c:numCache>
            </c:numRef>
          </c:val>
        </c:ser>
        <c:dLbls>
          <c:showLegendKey val="0"/>
          <c:showVal val="0"/>
          <c:showCatName val="0"/>
          <c:showSerName val="0"/>
          <c:showPercent val="0"/>
          <c:showBubbleSize val="0"/>
        </c:dLbls>
        <c:gapWidth val="150"/>
        <c:axId val="103210368"/>
        <c:axId val="1030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10368"/>
        <c:axId val="103023744"/>
      </c:lineChart>
      <c:dateAx>
        <c:axId val="103210368"/>
        <c:scaling>
          <c:orientation val="minMax"/>
        </c:scaling>
        <c:delete val="1"/>
        <c:axPos val="b"/>
        <c:numFmt formatCode="ge" sourceLinked="1"/>
        <c:majorTickMark val="none"/>
        <c:minorTickMark val="none"/>
        <c:tickLblPos val="none"/>
        <c:crossAx val="103023744"/>
        <c:crosses val="autoZero"/>
        <c:auto val="1"/>
        <c:lblOffset val="100"/>
        <c:baseTimeUnit val="years"/>
      </c:dateAx>
      <c:valAx>
        <c:axId val="1030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37184"/>
        <c:axId val="10305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37184"/>
        <c:axId val="103055744"/>
      </c:lineChart>
      <c:dateAx>
        <c:axId val="103037184"/>
        <c:scaling>
          <c:orientation val="minMax"/>
        </c:scaling>
        <c:delete val="1"/>
        <c:axPos val="b"/>
        <c:numFmt formatCode="ge" sourceLinked="1"/>
        <c:majorTickMark val="none"/>
        <c:minorTickMark val="none"/>
        <c:tickLblPos val="none"/>
        <c:crossAx val="103055744"/>
        <c:crosses val="autoZero"/>
        <c:auto val="1"/>
        <c:lblOffset val="100"/>
        <c:baseTimeUnit val="years"/>
      </c:dateAx>
      <c:valAx>
        <c:axId val="1030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079296"/>
        <c:axId val="10349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079296"/>
        <c:axId val="103495168"/>
      </c:lineChart>
      <c:dateAx>
        <c:axId val="103079296"/>
        <c:scaling>
          <c:orientation val="minMax"/>
        </c:scaling>
        <c:delete val="1"/>
        <c:axPos val="b"/>
        <c:numFmt formatCode="ge" sourceLinked="1"/>
        <c:majorTickMark val="none"/>
        <c:minorTickMark val="none"/>
        <c:tickLblPos val="none"/>
        <c:crossAx val="103495168"/>
        <c:crosses val="autoZero"/>
        <c:auto val="1"/>
        <c:lblOffset val="100"/>
        <c:baseTimeUnit val="years"/>
      </c:dateAx>
      <c:valAx>
        <c:axId val="10349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38688"/>
        <c:axId val="10354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38688"/>
        <c:axId val="103540608"/>
      </c:lineChart>
      <c:dateAx>
        <c:axId val="103538688"/>
        <c:scaling>
          <c:orientation val="minMax"/>
        </c:scaling>
        <c:delete val="1"/>
        <c:axPos val="b"/>
        <c:numFmt formatCode="ge" sourceLinked="1"/>
        <c:majorTickMark val="none"/>
        <c:minorTickMark val="none"/>
        <c:tickLblPos val="none"/>
        <c:crossAx val="103540608"/>
        <c:crosses val="autoZero"/>
        <c:auto val="1"/>
        <c:lblOffset val="100"/>
        <c:baseTimeUnit val="years"/>
      </c:dateAx>
      <c:valAx>
        <c:axId val="1035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43136"/>
        <c:axId val="1032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43136"/>
        <c:axId val="103253504"/>
      </c:lineChart>
      <c:dateAx>
        <c:axId val="103243136"/>
        <c:scaling>
          <c:orientation val="minMax"/>
        </c:scaling>
        <c:delete val="1"/>
        <c:axPos val="b"/>
        <c:numFmt formatCode="ge" sourceLinked="1"/>
        <c:majorTickMark val="none"/>
        <c:minorTickMark val="none"/>
        <c:tickLblPos val="none"/>
        <c:crossAx val="103253504"/>
        <c:crosses val="autoZero"/>
        <c:auto val="1"/>
        <c:lblOffset val="100"/>
        <c:baseTimeUnit val="years"/>
      </c:dateAx>
      <c:valAx>
        <c:axId val="1032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26861.21</c:v>
                </c:pt>
                <c:pt idx="1">
                  <c:v>20406.669999999998</c:v>
                </c:pt>
                <c:pt idx="2">
                  <c:v>11029.69</c:v>
                </c:pt>
                <c:pt idx="3">
                  <c:v>9616.7099999999991</c:v>
                </c:pt>
                <c:pt idx="4">
                  <c:v>2244.7600000000002</c:v>
                </c:pt>
              </c:numCache>
            </c:numRef>
          </c:val>
        </c:ser>
        <c:dLbls>
          <c:showLegendKey val="0"/>
          <c:showVal val="0"/>
          <c:showCatName val="0"/>
          <c:showSerName val="0"/>
          <c:showPercent val="0"/>
          <c:showBubbleSize val="0"/>
        </c:dLbls>
        <c:gapWidth val="150"/>
        <c:axId val="103273600"/>
        <c:axId val="1032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103273600"/>
        <c:axId val="103275520"/>
      </c:lineChart>
      <c:dateAx>
        <c:axId val="103273600"/>
        <c:scaling>
          <c:orientation val="minMax"/>
        </c:scaling>
        <c:delete val="1"/>
        <c:axPos val="b"/>
        <c:numFmt formatCode="ge" sourceLinked="1"/>
        <c:majorTickMark val="none"/>
        <c:minorTickMark val="none"/>
        <c:tickLblPos val="none"/>
        <c:crossAx val="103275520"/>
        <c:crosses val="autoZero"/>
        <c:auto val="1"/>
        <c:lblOffset val="100"/>
        <c:baseTimeUnit val="years"/>
      </c:dateAx>
      <c:valAx>
        <c:axId val="1032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121.22</c:v>
                </c:pt>
                <c:pt idx="1">
                  <c:v>9.9700000000000006</c:v>
                </c:pt>
                <c:pt idx="2">
                  <c:v>17.88</c:v>
                </c:pt>
                <c:pt idx="3">
                  <c:v>22.06</c:v>
                </c:pt>
                <c:pt idx="4">
                  <c:v>100</c:v>
                </c:pt>
              </c:numCache>
            </c:numRef>
          </c:val>
        </c:ser>
        <c:dLbls>
          <c:showLegendKey val="0"/>
          <c:showVal val="0"/>
          <c:showCatName val="0"/>
          <c:showSerName val="0"/>
          <c:showPercent val="0"/>
          <c:showBubbleSize val="0"/>
        </c:dLbls>
        <c:gapWidth val="150"/>
        <c:axId val="103392000"/>
        <c:axId val="1033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103392000"/>
        <c:axId val="103393920"/>
      </c:lineChart>
      <c:dateAx>
        <c:axId val="103392000"/>
        <c:scaling>
          <c:orientation val="minMax"/>
        </c:scaling>
        <c:delete val="1"/>
        <c:axPos val="b"/>
        <c:numFmt formatCode="ge" sourceLinked="1"/>
        <c:majorTickMark val="none"/>
        <c:minorTickMark val="none"/>
        <c:tickLblPos val="none"/>
        <c:crossAx val="103393920"/>
        <c:crosses val="autoZero"/>
        <c:auto val="1"/>
        <c:lblOffset val="100"/>
        <c:baseTimeUnit val="years"/>
      </c:dateAx>
      <c:valAx>
        <c:axId val="103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136.12</c:v>
                </c:pt>
                <c:pt idx="1">
                  <c:v>1665.48</c:v>
                </c:pt>
                <c:pt idx="2">
                  <c:v>818.7</c:v>
                </c:pt>
                <c:pt idx="3">
                  <c:v>765.86</c:v>
                </c:pt>
                <c:pt idx="4">
                  <c:v>168.82</c:v>
                </c:pt>
              </c:numCache>
            </c:numRef>
          </c:val>
        </c:ser>
        <c:dLbls>
          <c:showLegendKey val="0"/>
          <c:showVal val="0"/>
          <c:showCatName val="0"/>
          <c:showSerName val="0"/>
          <c:showPercent val="0"/>
          <c:showBubbleSize val="0"/>
        </c:dLbls>
        <c:gapWidth val="150"/>
        <c:axId val="103432192"/>
        <c:axId val="1034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03432192"/>
        <c:axId val="103434112"/>
      </c:lineChart>
      <c:dateAx>
        <c:axId val="103432192"/>
        <c:scaling>
          <c:orientation val="minMax"/>
        </c:scaling>
        <c:delete val="1"/>
        <c:axPos val="b"/>
        <c:numFmt formatCode="ge" sourceLinked="1"/>
        <c:majorTickMark val="none"/>
        <c:minorTickMark val="none"/>
        <c:tickLblPos val="none"/>
        <c:crossAx val="103434112"/>
        <c:crosses val="autoZero"/>
        <c:auto val="1"/>
        <c:lblOffset val="100"/>
        <c:baseTimeUnit val="years"/>
      </c:dateAx>
      <c:valAx>
        <c:axId val="103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弥富市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44399</v>
      </c>
      <c r="AM8" s="64"/>
      <c r="AN8" s="64"/>
      <c r="AO8" s="64"/>
      <c r="AP8" s="64"/>
      <c r="AQ8" s="64"/>
      <c r="AR8" s="64"/>
      <c r="AS8" s="64"/>
      <c r="AT8" s="63">
        <f>データ!S6</f>
        <v>49</v>
      </c>
      <c r="AU8" s="63"/>
      <c r="AV8" s="63"/>
      <c r="AW8" s="63"/>
      <c r="AX8" s="63"/>
      <c r="AY8" s="63"/>
      <c r="AZ8" s="63"/>
      <c r="BA8" s="63"/>
      <c r="BB8" s="63">
        <f>データ!T6</f>
        <v>906.1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3.71</v>
      </c>
      <c r="Q10" s="63"/>
      <c r="R10" s="63"/>
      <c r="S10" s="63"/>
      <c r="T10" s="63"/>
      <c r="U10" s="63"/>
      <c r="V10" s="63"/>
      <c r="W10" s="63">
        <f>データ!P6</f>
        <v>93.36</v>
      </c>
      <c r="X10" s="63"/>
      <c r="Y10" s="63"/>
      <c r="Z10" s="63"/>
      <c r="AA10" s="63"/>
      <c r="AB10" s="63"/>
      <c r="AC10" s="63"/>
      <c r="AD10" s="64">
        <f>データ!Q6</f>
        <v>3240</v>
      </c>
      <c r="AE10" s="64"/>
      <c r="AF10" s="64"/>
      <c r="AG10" s="64"/>
      <c r="AH10" s="64"/>
      <c r="AI10" s="64"/>
      <c r="AJ10" s="64"/>
      <c r="AK10" s="2"/>
      <c r="AL10" s="64">
        <f>データ!U6</f>
        <v>1645</v>
      </c>
      <c r="AM10" s="64"/>
      <c r="AN10" s="64"/>
      <c r="AO10" s="64"/>
      <c r="AP10" s="64"/>
      <c r="AQ10" s="64"/>
      <c r="AR10" s="64"/>
      <c r="AS10" s="64"/>
      <c r="AT10" s="63">
        <f>データ!V6</f>
        <v>0.55000000000000004</v>
      </c>
      <c r="AU10" s="63"/>
      <c r="AV10" s="63"/>
      <c r="AW10" s="63"/>
      <c r="AX10" s="63"/>
      <c r="AY10" s="63"/>
      <c r="AZ10" s="63"/>
      <c r="BA10" s="63"/>
      <c r="BB10" s="63">
        <f>データ!W6</f>
        <v>2990.91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232351</v>
      </c>
      <c r="D6" s="31">
        <f t="shared" si="3"/>
        <v>47</v>
      </c>
      <c r="E6" s="31">
        <f t="shared" si="3"/>
        <v>17</v>
      </c>
      <c r="F6" s="31">
        <f t="shared" si="3"/>
        <v>4</v>
      </c>
      <c r="G6" s="31">
        <f t="shared" si="3"/>
        <v>0</v>
      </c>
      <c r="H6" s="31" t="str">
        <f t="shared" si="3"/>
        <v>愛知県　弥富市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3.71</v>
      </c>
      <c r="P6" s="32">
        <f t="shared" si="3"/>
        <v>93.36</v>
      </c>
      <c r="Q6" s="32">
        <f t="shared" si="3"/>
        <v>3240</v>
      </c>
      <c r="R6" s="32">
        <f t="shared" si="3"/>
        <v>44399</v>
      </c>
      <c r="S6" s="32">
        <f t="shared" si="3"/>
        <v>49</v>
      </c>
      <c r="T6" s="32">
        <f t="shared" si="3"/>
        <v>906.1</v>
      </c>
      <c r="U6" s="32">
        <f t="shared" si="3"/>
        <v>1645</v>
      </c>
      <c r="V6" s="32">
        <f t="shared" si="3"/>
        <v>0.55000000000000004</v>
      </c>
      <c r="W6" s="32">
        <f t="shared" si="3"/>
        <v>2990.91</v>
      </c>
      <c r="X6" s="33">
        <f>IF(X7="",NA(),X7)</f>
        <v>71</v>
      </c>
      <c r="Y6" s="33">
        <f t="shared" ref="Y6:AG6" si="4">IF(Y7="",NA(),Y7)</f>
        <v>65.58</v>
      </c>
      <c r="Z6" s="33">
        <f t="shared" si="4"/>
        <v>61.03</v>
      </c>
      <c r="AA6" s="33">
        <f t="shared" si="4"/>
        <v>54.72</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26861.21</v>
      </c>
      <c r="BF6" s="33">
        <f t="shared" ref="BF6:BN6" si="7">IF(BF7="",NA(),BF7)</f>
        <v>20406.669999999998</v>
      </c>
      <c r="BG6" s="33">
        <f t="shared" si="7"/>
        <v>11029.69</v>
      </c>
      <c r="BH6" s="33">
        <f t="shared" si="7"/>
        <v>9616.7099999999991</v>
      </c>
      <c r="BI6" s="33">
        <f t="shared" si="7"/>
        <v>2244.7600000000002</v>
      </c>
      <c r="BJ6" s="33">
        <f t="shared" si="7"/>
        <v>1835.56</v>
      </c>
      <c r="BK6" s="33">
        <f t="shared" si="7"/>
        <v>1716.82</v>
      </c>
      <c r="BL6" s="33">
        <f t="shared" si="7"/>
        <v>1554.05</v>
      </c>
      <c r="BM6" s="33">
        <f t="shared" si="7"/>
        <v>1671.86</v>
      </c>
      <c r="BN6" s="33">
        <f t="shared" si="7"/>
        <v>1673.47</v>
      </c>
      <c r="BO6" s="32" t="str">
        <f>IF(BO7="","",IF(BO7="-","【-】","【"&amp;SUBSTITUTE(TEXT(BO7,"#,##0.00"),"-","△")&amp;"】"))</f>
        <v>【1,457.06】</v>
      </c>
      <c r="BP6" s="33">
        <f>IF(BP7="",NA(),BP7)</f>
        <v>121.22</v>
      </c>
      <c r="BQ6" s="33">
        <f t="shared" ref="BQ6:BY6" si="8">IF(BQ7="",NA(),BQ7)</f>
        <v>9.9700000000000006</v>
      </c>
      <c r="BR6" s="33">
        <f t="shared" si="8"/>
        <v>17.88</v>
      </c>
      <c r="BS6" s="33">
        <f t="shared" si="8"/>
        <v>22.06</v>
      </c>
      <c r="BT6" s="33">
        <f t="shared" si="8"/>
        <v>100</v>
      </c>
      <c r="BU6" s="33">
        <f t="shared" si="8"/>
        <v>52.89</v>
      </c>
      <c r="BV6" s="33">
        <f t="shared" si="8"/>
        <v>51.73</v>
      </c>
      <c r="BW6" s="33">
        <f t="shared" si="8"/>
        <v>53.01</v>
      </c>
      <c r="BX6" s="33">
        <f t="shared" si="8"/>
        <v>50.54</v>
      </c>
      <c r="BY6" s="33">
        <f t="shared" si="8"/>
        <v>49.22</v>
      </c>
      <c r="BZ6" s="32" t="str">
        <f>IF(BZ7="","",IF(BZ7="-","【-】","【"&amp;SUBSTITUTE(TEXT(BZ7,"#,##0.00"),"-","△")&amp;"】"))</f>
        <v>【64.73】</v>
      </c>
      <c r="CA6" s="33">
        <f>IF(CA7="",NA(),CA7)</f>
        <v>136.12</v>
      </c>
      <c r="CB6" s="33">
        <f t="shared" ref="CB6:CJ6" si="9">IF(CB7="",NA(),CB7)</f>
        <v>1665.48</v>
      </c>
      <c r="CC6" s="33">
        <f t="shared" si="9"/>
        <v>818.7</v>
      </c>
      <c r="CD6" s="33">
        <f t="shared" si="9"/>
        <v>765.86</v>
      </c>
      <c r="CE6" s="33">
        <f t="shared" si="9"/>
        <v>168.82</v>
      </c>
      <c r="CF6" s="33">
        <f t="shared" si="9"/>
        <v>300.52</v>
      </c>
      <c r="CG6" s="33">
        <f t="shared" si="9"/>
        <v>310.47000000000003</v>
      </c>
      <c r="CH6" s="33">
        <f t="shared" si="9"/>
        <v>299.39</v>
      </c>
      <c r="CI6" s="33">
        <f t="shared" si="9"/>
        <v>320.36</v>
      </c>
      <c r="CJ6" s="33">
        <f t="shared" si="9"/>
        <v>332.02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19.940000000000001</v>
      </c>
      <c r="CX6" s="33">
        <f t="shared" ref="CX6:DF6" si="11">IF(CX7="",NA(),CX7)</f>
        <v>29.93</v>
      </c>
      <c r="CY6" s="33">
        <f t="shared" si="11"/>
        <v>32.380000000000003</v>
      </c>
      <c r="CZ6" s="33">
        <f t="shared" si="11"/>
        <v>43.15</v>
      </c>
      <c r="DA6" s="33">
        <f t="shared" si="11"/>
        <v>38.479999999999997</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232351</v>
      </c>
      <c r="D7" s="35">
        <v>47</v>
      </c>
      <c r="E7" s="35">
        <v>17</v>
      </c>
      <c r="F7" s="35">
        <v>4</v>
      </c>
      <c r="G7" s="35">
        <v>0</v>
      </c>
      <c r="H7" s="35" t="s">
        <v>96</v>
      </c>
      <c r="I7" s="35" t="s">
        <v>97</v>
      </c>
      <c r="J7" s="35" t="s">
        <v>98</v>
      </c>
      <c r="K7" s="35" t="s">
        <v>99</v>
      </c>
      <c r="L7" s="35" t="s">
        <v>100</v>
      </c>
      <c r="M7" s="36" t="s">
        <v>101</v>
      </c>
      <c r="N7" s="36" t="s">
        <v>102</v>
      </c>
      <c r="O7" s="36">
        <v>3.71</v>
      </c>
      <c r="P7" s="36">
        <v>93.36</v>
      </c>
      <c r="Q7" s="36">
        <v>3240</v>
      </c>
      <c r="R7" s="36">
        <v>44399</v>
      </c>
      <c r="S7" s="36">
        <v>49</v>
      </c>
      <c r="T7" s="36">
        <v>906.1</v>
      </c>
      <c r="U7" s="36">
        <v>1645</v>
      </c>
      <c r="V7" s="36">
        <v>0.55000000000000004</v>
      </c>
      <c r="W7" s="36">
        <v>2990.91</v>
      </c>
      <c r="X7" s="36">
        <v>71</v>
      </c>
      <c r="Y7" s="36">
        <v>65.58</v>
      </c>
      <c r="Z7" s="36">
        <v>61.03</v>
      </c>
      <c r="AA7" s="36">
        <v>54.72</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26861.21</v>
      </c>
      <c r="BF7" s="36">
        <v>20406.669999999998</v>
      </c>
      <c r="BG7" s="36">
        <v>11029.69</v>
      </c>
      <c r="BH7" s="36">
        <v>9616.7099999999991</v>
      </c>
      <c r="BI7" s="36">
        <v>2244.7600000000002</v>
      </c>
      <c r="BJ7" s="36">
        <v>1835.56</v>
      </c>
      <c r="BK7" s="36">
        <v>1716.82</v>
      </c>
      <c r="BL7" s="36">
        <v>1554.05</v>
      </c>
      <c r="BM7" s="36">
        <v>1671.86</v>
      </c>
      <c r="BN7" s="36">
        <v>1673.47</v>
      </c>
      <c r="BO7" s="36">
        <v>1457.06</v>
      </c>
      <c r="BP7" s="36">
        <v>121.22</v>
      </c>
      <c r="BQ7" s="36">
        <v>9.9700000000000006</v>
      </c>
      <c r="BR7" s="36">
        <v>17.88</v>
      </c>
      <c r="BS7" s="36">
        <v>22.06</v>
      </c>
      <c r="BT7" s="36">
        <v>100</v>
      </c>
      <c r="BU7" s="36">
        <v>52.89</v>
      </c>
      <c r="BV7" s="36">
        <v>51.73</v>
      </c>
      <c r="BW7" s="36">
        <v>53.01</v>
      </c>
      <c r="BX7" s="36">
        <v>50.54</v>
      </c>
      <c r="BY7" s="36">
        <v>49.22</v>
      </c>
      <c r="BZ7" s="36">
        <v>64.73</v>
      </c>
      <c r="CA7" s="36">
        <v>136.12</v>
      </c>
      <c r="CB7" s="36">
        <v>1665.48</v>
      </c>
      <c r="CC7" s="36">
        <v>818.7</v>
      </c>
      <c r="CD7" s="36">
        <v>765.86</v>
      </c>
      <c r="CE7" s="36">
        <v>168.82</v>
      </c>
      <c r="CF7" s="36">
        <v>300.52</v>
      </c>
      <c r="CG7" s="36">
        <v>310.47000000000003</v>
      </c>
      <c r="CH7" s="36">
        <v>299.39</v>
      </c>
      <c r="CI7" s="36">
        <v>320.36</v>
      </c>
      <c r="CJ7" s="36">
        <v>332.02</v>
      </c>
      <c r="CK7" s="36">
        <v>250.25</v>
      </c>
      <c r="CL7" s="36" t="s">
        <v>101</v>
      </c>
      <c r="CM7" s="36" t="s">
        <v>101</v>
      </c>
      <c r="CN7" s="36" t="s">
        <v>101</v>
      </c>
      <c r="CO7" s="36" t="s">
        <v>101</v>
      </c>
      <c r="CP7" s="36" t="s">
        <v>101</v>
      </c>
      <c r="CQ7" s="36">
        <v>36.799999999999997</v>
      </c>
      <c r="CR7" s="36">
        <v>36.67</v>
      </c>
      <c r="CS7" s="36">
        <v>36.200000000000003</v>
      </c>
      <c r="CT7" s="36">
        <v>34.74</v>
      </c>
      <c r="CU7" s="36">
        <v>36.65</v>
      </c>
      <c r="CV7" s="36">
        <v>40.31</v>
      </c>
      <c r="CW7" s="36">
        <v>19.940000000000001</v>
      </c>
      <c r="CX7" s="36">
        <v>29.93</v>
      </c>
      <c r="CY7" s="36">
        <v>32.380000000000003</v>
      </c>
      <c r="CZ7" s="36">
        <v>43.15</v>
      </c>
      <c r="DA7" s="36">
        <v>38.479999999999997</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2017-02-15T02:48:48Z</cp:lastPrinted>
  <dcterms:created xsi:type="dcterms:W3CDTF">2017-02-08T03:01:59Z</dcterms:created>
  <dcterms:modified xsi:type="dcterms:W3CDTF">2017-02-21T12:57:17Z</dcterms:modified>
  <cp:category/>
</cp:coreProperties>
</file>