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10470" windowHeight="62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<sst xmlns="http://schemas.openxmlformats.org/spreadsheetml/2006/main" count="221" uniqueCount="111">
  <si>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</si>
  <si>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</si>
  <si>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</si>
  <si>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</si>
  <si>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</si>
  <si>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</si>
  <si>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</si>
  <si>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</si>
  <si>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</si>
  <si>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</si>
  <si>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</si>
  <si>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</si>
  <si>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</si>
  <si>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</si>
  <si>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</si>
  <si>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</si>
  <si>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</si>
  <si>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</si>
  <si>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</si>
  <si>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</si>
  <si>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</si>
  <si>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</si>
  <si>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</si>
  <si>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</si>
  <si>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</si>
  <si>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</si>
  <si>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</si>
  <si>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</si>
  <si>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</si>
  <si>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</si>
  <si>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</si>
  <si>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</si>
  <si>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</si>
  <si>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</si>
  <si>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</si>
  <si>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</si>
  <si>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</si>
  <si>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</si>
  <si>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</si>
  <si>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</si>
  <si>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</si>
  <si>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</si>
  <si>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</si>
  <si>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</si>
  <si>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</si>
  <si>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</si>
  <si>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</si>
  <si>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</si>
  <si>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</si>
  <si>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</si>
  <si>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</si>
  <si>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</si>
  <si>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</si>
  <si>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</si>
  <si>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</si>
  <si>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</si>
  <si>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</si>
  <si>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</si>
  <si>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</si>
  <si>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</si>
  <si>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</si>
  <si>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</si>
  <si>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</si>
  <si>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</si>
  <si>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</si>
  <si>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</si>
  <si>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</si>
  <si>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</si>
  <si>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</si>
  <si>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</si>
  <si>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</si>
  <si>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</si>
  <si>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</si>
  <si>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</si>
  <si>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</si>
  <si>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</si>
  <si>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</si>
  <si>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</si>
  <si>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</si>
  <si>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</si>
  <si>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</si>
  <si>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</si>
  <si>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</si>
  <si>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</si>
  <si>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</si>
  <si>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</si>
  <si>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</si>
  <si>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</si>
  <si>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</si>
  <si>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</si>
  <si>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</si>
  <si>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</si>
  <si>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</si>
  <si>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</si>
  <si>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</si>
  <si>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</si>
  <si>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みよし市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</si>
  <si>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</si>
  <si>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</si>
  <si>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</si>
  <si>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</si>
  <si>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</si>
  <si>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</si>
  <si>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</si>
  <si>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</si>
  <si>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</si>
  <si>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</si>
  <si>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</si>
  <si>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市の汚水処理施設の整備は、汚水処理人口普及率が99.8％と処理施設の整備が概ね完了しています。農業集落排水事業は7か所の処理場を所有し、供用開始から30年を経過している施設があります。今後は維持管理費の縮減のため、流域関連公共下水道への切替接続による経営改善が必要と考えます。また、他の下水道事業（公共下水道事業、コミュニティ・プラント事業）と併せ、経費削減による事業の効率化や下水道使用料の改定により、経営基盤の強化や経営の健全化を図ることが必要と考えます。</t>
    <phoneticPr fontId="4"/>
  </si>
  <si>
    <t>　①収益的収支比率は、100%前後ですが一般会計の繰入金に依存しているため、今後は経費削減や使用料改定等による収入増加により汚水処理に係る経費回収、事業の適正化が必要と考えます。
　④企業債残高対事業規模比率は、使用料等により賄えていないため０％となっています。整備事業の完了により新規企業債がないため企業債残高は減少していきます。
  ⑤経費回収率⑥汚水処理原価は、経費削減により改善していますが、市内７か所の処理場で汚水処理事業が行われており、経費削減や施設使用料の改定による収入増加のみで経費を賄うのには限度があります。施設の老朽化や更新期の維持管理費に対応するため、農業集落排水事業より維持管理費が経済的な流域関連公共下水道への切替接続を関係団体等と検討し、類似団体と同程度の値となるよう経営改善を図っていきます。
　⑦施設利用率は、類似団体と比較すると高い数値となっています。今後も適正利用を推進していきます。
　⑧水洗化率は、供用開始から30年経過していることもあり、類似団体より高い水準で推移しています。</t>
    <phoneticPr fontId="4"/>
  </si>
  <si>
    <t>　将来にわたり農業集落排水事業を安定的に継続させるため、施設の老朽化対策や管渠更新の投資は重要です。供用開始から既に30年経過した施設もあり、管渠改善率は類似団体と比較し高い水準となっています。今後も施設の老朽化や更新期に備え法適化や長寿命化計画の策定を行い、適正な施設管理を継続できるよう取り組んで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</si>
</sst>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0.11</c:v>
                </c:pt>
                <c:pt idx="2">
                  <c:v>0.11</c:v>
                </c:pt>
                <c:pt idx="3">
                  <c:v>1.01</c:v>
                </c:pt>
                <c:pt idx="4">
                  <c:v>0.52</c:v>
                </c:pt>
              </c:numCache>
            </c:numRef>
          </c:val>
        </c:ser>
        <c:dLbls>
          <c:showLegendKey val="0"/>
          <c:showVal val="0"/>
          <c:showCatName val="0"/>
          <c:showSerName val="0"/>
          <c:showPercent val="0"/>
          <c:showBubbleSize val="0"/>
        </c:dLbls>
        <c:gapWidth val="150"/>
        <c:axId val="98126080"/>
        <c:axId val="981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0.04</c:v>
                </c:pt>
                <c:pt idx="2">
                  <c:v>0.01</c:v>
                </c:pt>
                <c:pt idx="3">
                  <c:v>0.03</c:v>
                </c:pt>
                <c:pt idx="4">
                  <c:v>0.11</c:v>
                </c:pt>
              </c:numCache>
            </c:numRef>
          </c:val>
          <c:smooth val="0"/>
        </c:ser>
        <c:dLbls>
          <c:showLegendKey val="0"/>
          <c:showVal val="0"/>
          <c:showCatName val="0"/>
          <c:showSerName val="0"/>
          <c:showPercent val="0"/>
          <c:showBubbleSize val="0"/>
        </c:dLbls>
        <c:marker val="1"/>
        <c:smooth val="0"/>
        <c:axId val="98126080"/>
        <c:axId val="98140544"/>
      </c:lineChart>
      <c:dateAx>
        <c:axId val="98126080"/>
        <c:scaling>
          <c:orientation val="minMax"/>
        </c:scaling>
        <c:delete val="1"/>
        <c:axPos val="b"/>
        <c:numFmt formatCode="ge" sourceLinked="1"/>
        <c:majorTickMark val="none"/>
        <c:minorTickMark val="none"/>
        <c:tickLblPos val="none"/>
        <c:crossAx val="98140544"/>
        <c:crosses val="autoZero"/>
        <c:auto val="1"/>
        <c:lblOffset val="100"/>
        <c:baseTimeUnit val="years"/>
      </c:dateAx>
      <c:valAx>
        <c:axId val="981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2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58.47</c:v>
                </c:pt>
                <c:pt idx="1">
                  <c:v>58.27</c:v>
                </c:pt>
                <c:pt idx="2">
                  <c:v>55.56</c:v>
                </c:pt>
                <c:pt idx="3">
                  <c:v>59.3</c:v>
                </c:pt>
                <c:pt idx="4">
                  <c:v>62.85</c:v>
                </c:pt>
              </c:numCache>
            </c:numRef>
          </c:val>
        </c:ser>
        <c:dLbls>
          <c:showLegendKey val="0"/>
          <c:showVal val="0"/>
          <c:showCatName val="0"/>
          <c:showSerName val="0"/>
          <c:showPercent val="0"/>
          <c:showBubbleSize val="0"/>
        </c:dLbls>
        <c:gapWidth val="150"/>
        <c:axId val="102144640"/>
        <c:axId val="10215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57.91</c:v>
                </c:pt>
                <c:pt idx="2">
                  <c:v>60.63</c:v>
                </c:pt>
                <c:pt idx="3">
                  <c:v>58.47</c:v>
                </c:pt>
                <c:pt idx="4">
                  <c:v>57.3</c:v>
                </c:pt>
              </c:numCache>
            </c:numRef>
          </c:val>
          <c:smooth val="0"/>
        </c:ser>
        <c:dLbls>
          <c:showLegendKey val="0"/>
          <c:showVal val="0"/>
          <c:showCatName val="0"/>
          <c:showSerName val="0"/>
          <c:showPercent val="0"/>
          <c:showBubbleSize val="0"/>
        </c:dLbls>
        <c:marker val="1"/>
        <c:smooth val="0"/>
        <c:axId val="102144640"/>
        <c:axId val="102159104"/>
      </c:lineChart>
      <c:dateAx>
        <c:axId val="102144640"/>
        <c:scaling>
          <c:orientation val="minMax"/>
        </c:scaling>
        <c:delete val="1"/>
        <c:axPos val="b"/>
        <c:numFmt formatCode="ge" sourceLinked="1"/>
        <c:majorTickMark val="none"/>
        <c:minorTickMark val="none"/>
        <c:tickLblPos val="none"/>
        <c:crossAx val="102159104"/>
        <c:crosses val="autoZero"/>
        <c:auto val="1"/>
        <c:lblOffset val="100"/>
        <c:baseTimeUnit val="years"/>
      </c:dateAx>
      <c:valAx>
        <c:axId val="1021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4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90.54</c:v>
                </c:pt>
                <c:pt idx="1">
                  <c:v>92.14</c:v>
                </c:pt>
                <c:pt idx="2">
                  <c:v>92.22</c:v>
                </c:pt>
                <c:pt idx="3">
                  <c:v>92.3</c:v>
                </c:pt>
                <c:pt idx="4">
                  <c:v>92.29</c:v>
                </c:pt>
              </c:numCache>
            </c:numRef>
          </c:val>
        </c:ser>
        <c:dLbls>
          <c:showLegendKey val="0"/>
          <c:showVal val="0"/>
          <c:showCatName val="0"/>
          <c:showSerName val="0"/>
          <c:showPercent val="0"/>
          <c:showBubbleSize val="0"/>
        </c:dLbls>
        <c:gapWidth val="150"/>
        <c:axId val="101865728"/>
        <c:axId val="1018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85.35</c:v>
                </c:pt>
                <c:pt idx="1">
                  <c:v>87.72</c:v>
                </c:pt>
                <c:pt idx="2">
                  <c:v>88.66</c:v>
                </c:pt>
                <c:pt idx="3">
                  <c:v>88.58</c:v>
                </c:pt>
                <c:pt idx="4">
                  <c:v>89.43</c:v>
                </c:pt>
              </c:numCache>
            </c:numRef>
          </c:val>
          <c:smooth val="0"/>
        </c:ser>
        <c:dLbls>
          <c:showLegendKey val="0"/>
          <c:showVal val="0"/>
          <c:showCatName val="0"/>
          <c:showSerName val="0"/>
          <c:showPercent val="0"/>
          <c:showBubbleSize val="0"/>
        </c:dLbls>
        <c:marker val="1"/>
        <c:smooth val="0"/>
        <c:axId val="101865728"/>
        <c:axId val="101867904"/>
      </c:lineChart>
      <c:dateAx>
        <c:axId val="101865728"/>
        <c:scaling>
          <c:orientation val="minMax"/>
        </c:scaling>
        <c:delete val="1"/>
        <c:axPos val="b"/>
        <c:numFmt formatCode="ge" sourceLinked="1"/>
        <c:majorTickMark val="none"/>
        <c:minorTickMark val="none"/>
        <c:tickLblPos val="none"/>
        <c:crossAx val="101867904"/>
        <c:crosses val="autoZero"/>
        <c:auto val="1"/>
        <c:lblOffset val="100"/>
        <c:baseTimeUnit val="years"/>
      </c:dateAx>
      <c:valAx>
        <c:axId val="10186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87.92</c:v>
                </c:pt>
                <c:pt idx="1">
                  <c:v>94.11</c:v>
                </c:pt>
                <c:pt idx="2">
                  <c:v>108.77</c:v>
                </c:pt>
                <c:pt idx="3">
                  <c:v>98.08</c:v>
                </c:pt>
                <c:pt idx="4">
                  <c:v>96.96</c:v>
                </c:pt>
              </c:numCache>
            </c:numRef>
          </c:val>
        </c:ser>
        <c:dLbls>
          <c:showLegendKey val="0"/>
          <c:showVal val="0"/>
          <c:showCatName val="0"/>
          <c:showSerName val="0"/>
          <c:showPercent val="0"/>
          <c:showBubbleSize val="0"/>
        </c:dLbls>
        <c:gapWidth val="150"/>
        <c:axId val="98166656"/>
        <c:axId val="10151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166656"/>
        <c:axId val="101519360"/>
      </c:lineChart>
      <c:dateAx>
        <c:axId val="98166656"/>
        <c:scaling>
          <c:orientation val="minMax"/>
        </c:scaling>
        <c:delete val="1"/>
        <c:axPos val="b"/>
        <c:numFmt formatCode="ge" sourceLinked="1"/>
        <c:majorTickMark val="none"/>
        <c:minorTickMark val="none"/>
        <c:tickLblPos val="none"/>
        <c:crossAx val="101519360"/>
        <c:crosses val="autoZero"/>
        <c:auto val="1"/>
        <c:lblOffset val="100"/>
        <c:baseTimeUnit val="years"/>
      </c:dateAx>
      <c:valAx>
        <c:axId val="10151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6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549568"/>
        <c:axId val="10155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49568"/>
        <c:axId val="101551488"/>
      </c:lineChart>
      <c:dateAx>
        <c:axId val="101549568"/>
        <c:scaling>
          <c:orientation val="minMax"/>
        </c:scaling>
        <c:delete val="1"/>
        <c:axPos val="b"/>
        <c:numFmt formatCode="ge" sourceLinked="1"/>
        <c:majorTickMark val="none"/>
        <c:minorTickMark val="none"/>
        <c:tickLblPos val="none"/>
        <c:crossAx val="101551488"/>
        <c:crosses val="autoZero"/>
        <c:auto val="1"/>
        <c:lblOffset val="100"/>
        <c:baseTimeUnit val="years"/>
      </c:dateAx>
      <c:valAx>
        <c:axId val="1015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4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586048"/>
        <c:axId val="10158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86048"/>
        <c:axId val="101587968"/>
      </c:lineChart>
      <c:dateAx>
        <c:axId val="101586048"/>
        <c:scaling>
          <c:orientation val="minMax"/>
        </c:scaling>
        <c:delete val="1"/>
        <c:axPos val="b"/>
        <c:numFmt formatCode="ge" sourceLinked="1"/>
        <c:majorTickMark val="none"/>
        <c:minorTickMark val="none"/>
        <c:tickLblPos val="none"/>
        <c:crossAx val="101587968"/>
        <c:crosses val="autoZero"/>
        <c:auto val="1"/>
        <c:lblOffset val="100"/>
        <c:baseTimeUnit val="years"/>
      </c:dateAx>
      <c:valAx>
        <c:axId val="1015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8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636736"/>
        <c:axId val="10164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36736"/>
        <c:axId val="101643008"/>
      </c:lineChart>
      <c:dateAx>
        <c:axId val="101636736"/>
        <c:scaling>
          <c:orientation val="minMax"/>
        </c:scaling>
        <c:delete val="1"/>
        <c:axPos val="b"/>
        <c:numFmt formatCode="ge" sourceLinked="1"/>
        <c:majorTickMark val="none"/>
        <c:minorTickMark val="none"/>
        <c:tickLblPos val="none"/>
        <c:crossAx val="101643008"/>
        <c:crosses val="autoZero"/>
        <c:auto val="1"/>
        <c:lblOffset val="100"/>
        <c:baseTimeUnit val="years"/>
      </c:dateAx>
      <c:valAx>
        <c:axId val="10164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3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665408"/>
        <c:axId val="10167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65408"/>
        <c:axId val="101675776"/>
      </c:lineChart>
      <c:dateAx>
        <c:axId val="101665408"/>
        <c:scaling>
          <c:orientation val="minMax"/>
        </c:scaling>
        <c:delete val="1"/>
        <c:axPos val="b"/>
        <c:numFmt formatCode="ge" sourceLinked="1"/>
        <c:majorTickMark val="none"/>
        <c:minorTickMark val="none"/>
        <c:tickLblPos val="none"/>
        <c:crossAx val="101675776"/>
        <c:crosses val="autoZero"/>
        <c:auto val="1"/>
        <c:lblOffset val="100"/>
        <c:baseTimeUnit val="years"/>
      </c:dateAx>
      <c:valAx>
        <c:axId val="10167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978.27</c:v>
                </c:pt>
                <c:pt idx="1">
                  <c:v>912.21</c:v>
                </c:pt>
                <c:pt idx="2">
                  <c:v>855.93</c:v>
                </c:pt>
                <c:pt idx="3">
                  <c:v>794.27</c:v>
                </c:pt>
                <c:pt idx="4" formatCode="#,##0.00;&quot;△&quot;#,##0.00">
                  <c:v>0</c:v>
                </c:pt>
              </c:numCache>
            </c:numRef>
          </c:val>
        </c:ser>
        <c:dLbls>
          <c:showLegendKey val="0"/>
          <c:showVal val="0"/>
          <c:showCatName val="0"/>
          <c:showSerName val="0"/>
          <c:showPercent val="0"/>
          <c:showBubbleSize val="0"/>
        </c:dLbls>
        <c:gapWidth val="150"/>
        <c:axId val="101691776"/>
        <c:axId val="10169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543.20000000000005</c:v>
                </c:pt>
                <c:pt idx="1">
                  <c:v>439.72</c:v>
                </c:pt>
                <c:pt idx="2">
                  <c:v>547.95000000000005</c:v>
                </c:pt>
                <c:pt idx="3">
                  <c:v>632.94000000000005</c:v>
                </c:pt>
                <c:pt idx="4">
                  <c:v>721.43</c:v>
                </c:pt>
              </c:numCache>
            </c:numRef>
          </c:val>
          <c:smooth val="0"/>
        </c:ser>
        <c:dLbls>
          <c:showLegendKey val="0"/>
          <c:showVal val="0"/>
          <c:showCatName val="0"/>
          <c:showSerName val="0"/>
          <c:showPercent val="0"/>
          <c:showBubbleSize val="0"/>
        </c:dLbls>
        <c:marker val="1"/>
        <c:smooth val="0"/>
        <c:axId val="101691776"/>
        <c:axId val="101693696"/>
      </c:lineChart>
      <c:dateAx>
        <c:axId val="101691776"/>
        <c:scaling>
          <c:orientation val="minMax"/>
        </c:scaling>
        <c:delete val="1"/>
        <c:axPos val="b"/>
        <c:numFmt formatCode="ge" sourceLinked="1"/>
        <c:majorTickMark val="none"/>
        <c:minorTickMark val="none"/>
        <c:tickLblPos val="none"/>
        <c:crossAx val="101693696"/>
        <c:crosses val="autoZero"/>
        <c:auto val="1"/>
        <c:lblOffset val="100"/>
        <c:baseTimeUnit val="years"/>
      </c:dateAx>
      <c:valAx>
        <c:axId val="10169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9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51.33</c:v>
                </c:pt>
                <c:pt idx="1">
                  <c:v>40.090000000000003</c:v>
                </c:pt>
                <c:pt idx="2">
                  <c:v>36.659999999999997</c:v>
                </c:pt>
                <c:pt idx="3">
                  <c:v>35.5</c:v>
                </c:pt>
                <c:pt idx="4">
                  <c:v>45.26</c:v>
                </c:pt>
              </c:numCache>
            </c:numRef>
          </c:val>
        </c:ser>
        <c:dLbls>
          <c:showLegendKey val="0"/>
          <c:showVal val="0"/>
          <c:showCatName val="0"/>
          <c:showSerName val="0"/>
          <c:showPercent val="0"/>
          <c:showBubbleSize val="0"/>
        </c:dLbls>
        <c:gapWidth val="150"/>
        <c:axId val="101818368"/>
        <c:axId val="10182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65.849999999999994</c:v>
                </c:pt>
                <c:pt idx="1">
                  <c:v>68.73</c:v>
                </c:pt>
                <c:pt idx="2">
                  <c:v>64.86</c:v>
                </c:pt>
                <c:pt idx="3">
                  <c:v>62.3</c:v>
                </c:pt>
                <c:pt idx="4">
                  <c:v>59.3</c:v>
                </c:pt>
              </c:numCache>
            </c:numRef>
          </c:val>
          <c:smooth val="0"/>
        </c:ser>
        <c:dLbls>
          <c:showLegendKey val="0"/>
          <c:showVal val="0"/>
          <c:showCatName val="0"/>
          <c:showSerName val="0"/>
          <c:showPercent val="0"/>
          <c:showBubbleSize val="0"/>
        </c:dLbls>
        <c:marker val="1"/>
        <c:smooth val="0"/>
        <c:axId val="101818368"/>
        <c:axId val="101820288"/>
      </c:lineChart>
      <c:dateAx>
        <c:axId val="101818368"/>
        <c:scaling>
          <c:orientation val="minMax"/>
        </c:scaling>
        <c:delete val="1"/>
        <c:axPos val="b"/>
        <c:numFmt formatCode="ge" sourceLinked="1"/>
        <c:majorTickMark val="none"/>
        <c:minorTickMark val="none"/>
        <c:tickLblPos val="none"/>
        <c:crossAx val="101820288"/>
        <c:crosses val="autoZero"/>
        <c:auto val="1"/>
        <c:lblOffset val="100"/>
        <c:baseTimeUnit val="years"/>
      </c:dateAx>
      <c:valAx>
        <c:axId val="10182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199.29</c:v>
                </c:pt>
                <c:pt idx="1">
                  <c:v>256.31</c:v>
                </c:pt>
                <c:pt idx="2">
                  <c:v>280.86</c:v>
                </c:pt>
                <c:pt idx="3">
                  <c:v>295.36</c:v>
                </c:pt>
                <c:pt idx="4">
                  <c:v>233.93</c:v>
                </c:pt>
              </c:numCache>
            </c:numRef>
          </c:val>
        </c:ser>
        <c:dLbls>
          <c:showLegendKey val="0"/>
          <c:showVal val="0"/>
          <c:showCatName val="0"/>
          <c:showSerName val="0"/>
          <c:showPercent val="0"/>
          <c:showBubbleSize val="0"/>
        </c:dLbls>
        <c:gapWidth val="150"/>
        <c:axId val="102124544"/>
        <c:axId val="10212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200.04</c:v>
                </c:pt>
                <c:pt idx="1">
                  <c:v>205.91</c:v>
                </c:pt>
                <c:pt idx="2">
                  <c:v>214.41</c:v>
                </c:pt>
                <c:pt idx="3">
                  <c:v>235.07</c:v>
                </c:pt>
                <c:pt idx="4">
                  <c:v>248.14</c:v>
                </c:pt>
              </c:numCache>
            </c:numRef>
          </c:val>
          <c:smooth val="0"/>
        </c:ser>
        <c:dLbls>
          <c:showLegendKey val="0"/>
          <c:showVal val="0"/>
          <c:showCatName val="0"/>
          <c:showSerName val="0"/>
          <c:showPercent val="0"/>
          <c:showBubbleSize val="0"/>
        </c:dLbls>
        <c:marker val="1"/>
        <c:smooth val="0"/>
        <c:axId val="102124544"/>
        <c:axId val="102126720"/>
      </c:lineChart>
      <c:dateAx>
        <c:axId val="102124544"/>
        <c:scaling>
          <c:orientation val="minMax"/>
        </c:scaling>
        <c:delete val="1"/>
        <c:axPos val="b"/>
        <c:numFmt formatCode="ge" sourceLinked="1"/>
        <c:majorTickMark val="none"/>
        <c:minorTickMark val="none"/>
        <c:tickLblPos val="none"/>
        <c:crossAx val="102126720"/>
        <c:crosses val="autoZero"/>
        <c:auto val="1"/>
        <c:lblOffset val="100"/>
        <c:baseTimeUnit val="years"/>
      </c:dateAx>
      <c:valAx>
        <c:axId val="1021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みよし市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F1</v>
      </c>
      <c r="X8" s="46"/>
      <c r="Y8" s="46"/>
      <c r="Z8" s="46"/>
      <c r="AA8" s="46"/>
      <c r="AB8" s="46"/>
      <c r="AC8" s="46"/>
      <c r="AD8" s="3"/>
      <c r="AE8" s="3"/>
      <c r="AF8" s="3"/>
      <c r="AG8" s="3"/>
      <c r="AH8" s="3"/>
      <c r="AI8" s="3"/>
      <c r="AJ8" s="3"/>
      <c r="AK8" s="3"/>
      <c r="AL8" s="47">
        <f>データ!R6</f>
        <v>60383</v>
      </c>
      <c r="AM8" s="47"/>
      <c r="AN8" s="47"/>
      <c r="AO8" s="47"/>
      <c r="AP8" s="47"/>
      <c r="AQ8" s="47"/>
      <c r="AR8" s="47"/>
      <c r="AS8" s="47"/>
      <c r="AT8" s="43">
        <f>データ!S6</f>
        <v>32.19</v>
      </c>
      <c r="AU8" s="43"/>
      <c r="AV8" s="43"/>
      <c r="AW8" s="43"/>
      <c r="AX8" s="43"/>
      <c r="AY8" s="43"/>
      <c r="AZ8" s="43"/>
      <c r="BA8" s="43"/>
      <c r="BB8" s="43">
        <f>データ!T6</f>
        <v>1875.83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17.239999999999998</v>
      </c>
      <c r="Q10" s="43"/>
      <c r="R10" s="43"/>
      <c r="S10" s="43"/>
      <c r="T10" s="43"/>
      <c r="U10" s="43"/>
      <c r="V10" s="43"/>
      <c r="W10" s="43">
        <f>データ!P6</f>
        <v>79.61</v>
      </c>
      <c r="X10" s="43"/>
      <c r="Y10" s="43"/>
      <c r="Z10" s="43"/>
      <c r="AA10" s="43"/>
      <c r="AB10" s="43"/>
      <c r="AC10" s="43"/>
      <c r="AD10" s="47">
        <f>データ!Q6</f>
        <v>1940</v>
      </c>
      <c r="AE10" s="47"/>
      <c r="AF10" s="47"/>
      <c r="AG10" s="47"/>
      <c r="AH10" s="47"/>
      <c r="AI10" s="47"/>
      <c r="AJ10" s="47"/>
      <c r="AK10" s="2"/>
      <c r="AL10" s="47">
        <f>データ!U6</f>
        <v>10408</v>
      </c>
      <c r="AM10" s="47"/>
      <c r="AN10" s="47"/>
      <c r="AO10" s="47"/>
      <c r="AP10" s="47"/>
      <c r="AQ10" s="47"/>
      <c r="AR10" s="47"/>
      <c r="AS10" s="47"/>
      <c r="AT10" s="43">
        <f>データ!V6</f>
        <v>4.1500000000000004</v>
      </c>
      <c r="AU10" s="43"/>
      <c r="AV10" s="43"/>
      <c r="AW10" s="43"/>
      <c r="AX10" s="43"/>
      <c r="AY10" s="43"/>
      <c r="AZ10" s="43"/>
      <c r="BA10" s="43"/>
      <c r="BB10" s="43">
        <f>データ!W6</f>
        <v>2507.9499999999998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232360</v>
      </c>
      <c r="D6" s="31">
        <f t="shared" si="3"/>
        <v>47</v>
      </c>
      <c r="E6" s="31">
        <f t="shared" si="3"/>
        <v>17</v>
      </c>
      <c r="F6" s="31">
        <f t="shared" si="3"/>
        <v>5</v>
      </c>
      <c r="G6" s="31">
        <f t="shared" si="3"/>
        <v>0</v>
      </c>
      <c r="H6" s="31" t="str">
        <f t="shared" si="3"/>
        <v>愛知県　みよし市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17.239999999999998</v>
      </c>
      <c r="P6" s="32">
        <f t="shared" si="3"/>
        <v>79.61</v>
      </c>
      <c r="Q6" s="32">
        <f t="shared" si="3"/>
        <v>1940</v>
      </c>
      <c r="R6" s="32">
        <f t="shared" si="3"/>
        <v>60383</v>
      </c>
      <c r="S6" s="32">
        <f t="shared" si="3"/>
        <v>32.19</v>
      </c>
      <c r="T6" s="32">
        <f t="shared" si="3"/>
        <v>1875.83</v>
      </c>
      <c r="U6" s="32">
        <f t="shared" si="3"/>
        <v>10408</v>
      </c>
      <c r="V6" s="32">
        <f t="shared" si="3"/>
        <v>4.1500000000000004</v>
      </c>
      <c r="W6" s="32">
        <f t="shared" si="3"/>
        <v>2507.9499999999998</v>
      </c>
      <c r="X6" s="33">
        <f>IF(X7="",NA(),X7)</f>
        <v>87.92</v>
      </c>
      <c r="Y6" s="33">
        <f t="shared" ref="Y6:AG6" si="4">IF(Y7="",NA(),Y7)</f>
        <v>94.11</v>
      </c>
      <c r="Z6" s="33">
        <f t="shared" si="4"/>
        <v>108.77</v>
      </c>
      <c r="AA6" s="33">
        <f t="shared" si="4"/>
        <v>98.08</v>
      </c>
      <c r="AB6" s="33">
        <f t="shared" si="4"/>
        <v>96.96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978.27</v>
      </c>
      <c r="BF6" s="33">
        <f t="shared" ref="BF6:BN6" si="7">IF(BF7="",NA(),BF7)</f>
        <v>912.21</v>
      </c>
      <c r="BG6" s="33">
        <f t="shared" si="7"/>
        <v>855.93</v>
      </c>
      <c r="BH6" s="33">
        <f t="shared" si="7"/>
        <v>794.27</v>
      </c>
      <c r="BI6" s="32">
        <f t="shared" si="7"/>
        <v>0</v>
      </c>
      <c r="BJ6" s="33">
        <f t="shared" si="7"/>
        <v>543.20000000000005</v>
      </c>
      <c r="BK6" s="33">
        <f t="shared" si="7"/>
        <v>439.72</v>
      </c>
      <c r="BL6" s="33">
        <f t="shared" si="7"/>
        <v>547.95000000000005</v>
      </c>
      <c r="BM6" s="33">
        <f t="shared" si="7"/>
        <v>632.94000000000005</v>
      </c>
      <c r="BN6" s="33">
        <f t="shared" si="7"/>
        <v>721.43</v>
      </c>
      <c r="BO6" s="32" t="str">
        <f>IF(BO7="","",IF(BO7="-","【-】","【"&amp;SUBSTITUTE(TEXT(BO7,"#,##0.00"),"-","△")&amp;"】"))</f>
        <v>【1,015.77】</v>
      </c>
      <c r="BP6" s="33">
        <f>IF(BP7="",NA(),BP7)</f>
        <v>51.33</v>
      </c>
      <c r="BQ6" s="33">
        <f t="shared" ref="BQ6:BY6" si="8">IF(BQ7="",NA(),BQ7)</f>
        <v>40.090000000000003</v>
      </c>
      <c r="BR6" s="33">
        <f t="shared" si="8"/>
        <v>36.659999999999997</v>
      </c>
      <c r="BS6" s="33">
        <f t="shared" si="8"/>
        <v>35.5</v>
      </c>
      <c r="BT6" s="33">
        <f t="shared" si="8"/>
        <v>45.26</v>
      </c>
      <c r="BU6" s="33">
        <f t="shared" si="8"/>
        <v>65.849999999999994</v>
      </c>
      <c r="BV6" s="33">
        <f t="shared" si="8"/>
        <v>68.73</v>
      </c>
      <c r="BW6" s="33">
        <f t="shared" si="8"/>
        <v>64.86</v>
      </c>
      <c r="BX6" s="33">
        <f t="shared" si="8"/>
        <v>62.3</v>
      </c>
      <c r="BY6" s="33">
        <f t="shared" si="8"/>
        <v>59.3</v>
      </c>
      <c r="BZ6" s="32" t="str">
        <f>IF(BZ7="","",IF(BZ7="-","【-】","【"&amp;SUBSTITUTE(TEXT(BZ7,"#,##0.00"),"-","△")&amp;"】"))</f>
        <v>【52.78】</v>
      </c>
      <c r="CA6" s="33">
        <f>IF(CA7="",NA(),CA7)</f>
        <v>199.29</v>
      </c>
      <c r="CB6" s="33">
        <f t="shared" ref="CB6:CJ6" si="9">IF(CB7="",NA(),CB7)</f>
        <v>256.31</v>
      </c>
      <c r="CC6" s="33">
        <f t="shared" si="9"/>
        <v>280.86</v>
      </c>
      <c r="CD6" s="33">
        <f t="shared" si="9"/>
        <v>295.36</v>
      </c>
      <c r="CE6" s="33">
        <f t="shared" si="9"/>
        <v>233.93</v>
      </c>
      <c r="CF6" s="33">
        <f t="shared" si="9"/>
        <v>200.04</v>
      </c>
      <c r="CG6" s="33">
        <f t="shared" si="9"/>
        <v>205.91</v>
      </c>
      <c r="CH6" s="33">
        <f t="shared" si="9"/>
        <v>214.41</v>
      </c>
      <c r="CI6" s="33">
        <f t="shared" si="9"/>
        <v>235.07</v>
      </c>
      <c r="CJ6" s="33">
        <f t="shared" si="9"/>
        <v>248.14</v>
      </c>
      <c r="CK6" s="32" t="str">
        <f>IF(CK7="","",IF(CK7="-","【-】","【"&amp;SUBSTITUTE(TEXT(CK7,"#,##0.00"),"-","△")&amp;"】"))</f>
        <v>【289.81】</v>
      </c>
      <c r="CL6" s="33">
        <f>IF(CL7="",NA(),CL7)</f>
        <v>58.47</v>
      </c>
      <c r="CM6" s="33">
        <f t="shared" ref="CM6:CU6" si="10">IF(CM7="",NA(),CM7)</f>
        <v>58.27</v>
      </c>
      <c r="CN6" s="33">
        <f t="shared" si="10"/>
        <v>55.56</v>
      </c>
      <c r="CO6" s="33">
        <f t="shared" si="10"/>
        <v>59.3</v>
      </c>
      <c r="CP6" s="33">
        <f t="shared" si="10"/>
        <v>62.85</v>
      </c>
      <c r="CQ6" s="33">
        <f t="shared" si="10"/>
        <v>57.29</v>
      </c>
      <c r="CR6" s="33">
        <f t="shared" si="10"/>
        <v>57.91</v>
      </c>
      <c r="CS6" s="33">
        <f t="shared" si="10"/>
        <v>60.63</v>
      </c>
      <c r="CT6" s="33">
        <f t="shared" si="10"/>
        <v>58.47</v>
      </c>
      <c r="CU6" s="33">
        <f t="shared" si="10"/>
        <v>57.3</v>
      </c>
      <c r="CV6" s="32" t="str">
        <f>IF(CV7="","",IF(CV7="-","【-】","【"&amp;SUBSTITUTE(TEXT(CV7,"#,##0.00"),"-","△")&amp;"】"))</f>
        <v>【52.74】</v>
      </c>
      <c r="CW6" s="33">
        <f>IF(CW7="",NA(),CW7)</f>
        <v>90.54</v>
      </c>
      <c r="CX6" s="33">
        <f t="shared" ref="CX6:DF6" si="11">IF(CX7="",NA(),CX7)</f>
        <v>92.14</v>
      </c>
      <c r="CY6" s="33">
        <f t="shared" si="11"/>
        <v>92.22</v>
      </c>
      <c r="CZ6" s="33">
        <f t="shared" si="11"/>
        <v>92.3</v>
      </c>
      <c r="DA6" s="33">
        <f t="shared" si="11"/>
        <v>92.29</v>
      </c>
      <c r="DB6" s="33">
        <f t="shared" si="11"/>
        <v>85.35</v>
      </c>
      <c r="DC6" s="33">
        <f t="shared" si="11"/>
        <v>87.72</v>
      </c>
      <c r="DD6" s="33">
        <f t="shared" si="11"/>
        <v>88.66</v>
      </c>
      <c r="DE6" s="33">
        <f t="shared" si="11"/>
        <v>88.58</v>
      </c>
      <c r="DF6" s="33">
        <f t="shared" si="11"/>
        <v>89.43</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0.11</v>
      </c>
      <c r="EF6" s="33">
        <f t="shared" si="14"/>
        <v>0.11</v>
      </c>
      <c r="EG6" s="33">
        <f t="shared" si="14"/>
        <v>1.01</v>
      </c>
      <c r="EH6" s="33">
        <f t="shared" si="14"/>
        <v>0.52</v>
      </c>
      <c r="EI6" s="32">
        <f t="shared" si="14"/>
        <v>0</v>
      </c>
      <c r="EJ6" s="33">
        <f t="shared" si="14"/>
        <v>0.04</v>
      </c>
      <c r="EK6" s="33">
        <f t="shared" si="14"/>
        <v>0.01</v>
      </c>
      <c r="EL6" s="33">
        <f t="shared" si="14"/>
        <v>0.03</v>
      </c>
      <c r="EM6" s="33">
        <f t="shared" si="14"/>
        <v>0.11</v>
      </c>
      <c r="EN6" s="32" t="str">
        <f>IF(EN7="","",IF(EN7="-","【-】","【"&amp;SUBSTITUTE(TEXT(EN7,"#,##0.00"),"-","△")&amp;"】"))</f>
        <v>【0.03】</v>
      </c>
    </row>
    <row r="7" spans="1:144" s="34" customFormat="1">
      <c r="A7" s="26"/>
      <c r="B7" s="35">
        <v>2015</v>
      </c>
      <c r="C7" s="35">
        <v>232360</v>
      </c>
      <c r="D7" s="35">
        <v>47</v>
      </c>
      <c r="E7" s="35">
        <v>17</v>
      </c>
      <c r="F7" s="35">
        <v>5</v>
      </c>
      <c r="G7" s="35">
        <v>0</v>
      </c>
      <c r="H7" s="35" t="s">
        <v>96</v>
      </c>
      <c r="I7" s="35" t="s">
        <v>97</v>
      </c>
      <c r="J7" s="35" t="s">
        <v>98</v>
      </c>
      <c r="K7" s="35" t="s">
        <v>99</v>
      </c>
      <c r="L7" s="35" t="s">
        <v>100</v>
      </c>
      <c r="M7" s="36" t="s">
        <v>101</v>
      </c>
      <c r="N7" s="36" t="s">
        <v>102</v>
      </c>
      <c r="O7" s="36">
        <v>17.239999999999998</v>
      </c>
      <c r="P7" s="36">
        <v>79.61</v>
      </c>
      <c r="Q7" s="36">
        <v>1940</v>
      </c>
      <c r="R7" s="36">
        <v>60383</v>
      </c>
      <c r="S7" s="36">
        <v>32.19</v>
      </c>
      <c r="T7" s="36">
        <v>1875.83</v>
      </c>
      <c r="U7" s="36">
        <v>10408</v>
      </c>
      <c r="V7" s="36">
        <v>4.1500000000000004</v>
      </c>
      <c r="W7" s="36">
        <v>2507.9499999999998</v>
      </c>
      <c r="X7" s="36">
        <v>87.92</v>
      </c>
      <c r="Y7" s="36">
        <v>94.11</v>
      </c>
      <c r="Z7" s="36">
        <v>108.77</v>
      </c>
      <c r="AA7" s="36">
        <v>98.08</v>
      </c>
      <c r="AB7" s="36">
        <v>96.96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978.27</v>
      </c>
      <c r="BF7" s="36">
        <v>912.21</v>
      </c>
      <c r="BG7" s="36">
        <v>855.93</v>
      </c>
      <c r="BH7" s="36">
        <v>794.27</v>
      </c>
      <c r="BI7" s="36">
        <v>0</v>
      </c>
      <c r="BJ7" s="36">
        <v>543.20000000000005</v>
      </c>
      <c r="BK7" s="36">
        <v>439.72</v>
      </c>
      <c r="BL7" s="36">
        <v>547.95000000000005</v>
      </c>
      <c r="BM7" s="36">
        <v>632.94000000000005</v>
      </c>
      <c r="BN7" s="36">
        <v>721.43</v>
      </c>
      <c r="BO7" s="36">
        <v>1015.77</v>
      </c>
      <c r="BP7" s="36">
        <v>51.33</v>
      </c>
      <c r="BQ7" s="36">
        <v>40.090000000000003</v>
      </c>
      <c r="BR7" s="36">
        <v>36.659999999999997</v>
      </c>
      <c r="BS7" s="36">
        <v>35.5</v>
      </c>
      <c r="BT7" s="36">
        <v>45.26</v>
      </c>
      <c r="BU7" s="36">
        <v>65.849999999999994</v>
      </c>
      <c r="BV7" s="36">
        <v>68.73</v>
      </c>
      <c r="BW7" s="36">
        <v>64.86</v>
      </c>
      <c r="BX7" s="36">
        <v>62.3</v>
      </c>
      <c r="BY7" s="36">
        <v>59.3</v>
      </c>
      <c r="BZ7" s="36">
        <v>52.78</v>
      </c>
      <c r="CA7" s="36">
        <v>199.29</v>
      </c>
      <c r="CB7" s="36">
        <v>256.31</v>
      </c>
      <c r="CC7" s="36">
        <v>280.86</v>
      </c>
      <c r="CD7" s="36">
        <v>295.36</v>
      </c>
      <c r="CE7" s="36">
        <v>233.93</v>
      </c>
      <c r="CF7" s="36">
        <v>200.04</v>
      </c>
      <c r="CG7" s="36">
        <v>205.91</v>
      </c>
      <c r="CH7" s="36">
        <v>214.41</v>
      </c>
      <c r="CI7" s="36">
        <v>235.07</v>
      </c>
      <c r="CJ7" s="36">
        <v>248.14</v>
      </c>
      <c r="CK7" s="36">
        <v>289.81</v>
      </c>
      <c r="CL7" s="36">
        <v>58.47</v>
      </c>
      <c r="CM7" s="36">
        <v>58.27</v>
      </c>
      <c r="CN7" s="36">
        <v>55.56</v>
      </c>
      <c r="CO7" s="36">
        <v>59.3</v>
      </c>
      <c r="CP7" s="36">
        <v>62.85</v>
      </c>
      <c r="CQ7" s="36">
        <v>57.29</v>
      </c>
      <c r="CR7" s="36">
        <v>57.91</v>
      </c>
      <c r="CS7" s="36">
        <v>60.63</v>
      </c>
      <c r="CT7" s="36">
        <v>58.47</v>
      </c>
      <c r="CU7" s="36">
        <v>57.3</v>
      </c>
      <c r="CV7" s="36">
        <v>52.74</v>
      </c>
      <c r="CW7" s="36">
        <v>90.54</v>
      </c>
      <c r="CX7" s="36">
        <v>92.14</v>
      </c>
      <c r="CY7" s="36">
        <v>92.22</v>
      </c>
      <c r="CZ7" s="36">
        <v>92.3</v>
      </c>
      <c r="DA7" s="36">
        <v>92.29</v>
      </c>
      <c r="DB7" s="36">
        <v>85.35</v>
      </c>
      <c r="DC7" s="36">
        <v>87.72</v>
      </c>
      <c r="DD7" s="36">
        <v>88.66</v>
      </c>
      <c r="DE7" s="36">
        <v>88.58</v>
      </c>
      <c r="DF7" s="36">
        <v>89.43</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0.11</v>
      </c>
      <c r="EF7" s="36">
        <v>0.11</v>
      </c>
      <c r="EG7" s="36">
        <v>1.01</v>
      </c>
      <c r="EH7" s="36">
        <v>0.52</v>
      </c>
      <c r="EI7" s="36">
        <v>0</v>
      </c>
      <c r="EJ7" s="36">
        <v>0.04</v>
      </c>
      <c r="EK7" s="36">
        <v>0.01</v>
      </c>
      <c r="EL7" s="36">
        <v>0.03</v>
      </c>
      <c r="EM7" s="36">
        <v>0.11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2017-02-23T09:43:56Z</cp:lastPrinted>
  <dcterms:created xsi:type="dcterms:W3CDTF">2017-02-08T03:12:15Z</dcterms:created>
  <dcterms:modified xsi:type="dcterms:W3CDTF">2017-02-23T09:44:00Z</dcterms:modified>
  <cp:category/>
</cp:coreProperties>
</file>