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<sst xmlns="http://schemas.openxmlformats.org/spreadsheetml/2006/main" count="221" uniqueCount="111">
  <si>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</si>
  <si>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</si>
  <si>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</si>
  <si>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</si>
  <si>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</si>
  <si>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</si>
  <si>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</si>
  <si>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</si>
  <si>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</si>
  <si>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</si>
  <si>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</si>
  <si>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</si>
  <si>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</si>
  <si>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</si>
  <si>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</si>
  <si>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</si>
  <si>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</si>
  <si>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</si>
  <si>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</si>
  <si>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</si>
  <si>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</si>
  <si>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</si>
  <si>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</si>
  <si>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</si>
  <si>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</si>
  <si>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</si>
  <si>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</si>
  <si>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</si>
  <si>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</si>
  <si>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</si>
  <si>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</si>
  <si>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</si>
  <si>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</si>
  <si>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</si>
  <si>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</si>
  <si>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</si>
  <si>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</si>
  <si>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</si>
  <si>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</si>
  <si>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</si>
  <si>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</si>
  <si>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</si>
  <si>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</si>
  <si>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</si>
  <si>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</si>
  <si>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</si>
  <si>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</si>
  <si>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</si>
  <si>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</si>
  <si>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</si>
  <si>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</si>
  <si>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</si>
  <si>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</si>
  <si>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</si>
  <si>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</si>
  <si>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</si>
  <si>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</si>
  <si>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</si>
  <si>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</si>
  <si>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</si>
  <si>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</si>
  <si>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</si>
  <si>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</si>
  <si>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</si>
  <si>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</si>
  <si>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</si>
  <si>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</si>
  <si>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</si>
  <si>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</si>
  <si>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</si>
  <si>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</si>
  <si>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</si>
  <si>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</si>
  <si>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</si>
  <si>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</si>
  <si>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</si>
  <si>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</si>
  <si>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</si>
  <si>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</si>
  <si>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</si>
  <si>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</si>
  <si>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</si>
  <si>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</si>
  <si>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</si>
  <si>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</si>
  <si>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</si>
  <si>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</si>
  <si>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</si>
  <si>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</si>
  <si>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</si>
  <si>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</si>
  <si>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</si>
  <si>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</si>
  <si>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</si>
  <si>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</si>
  <si>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</si>
  <si>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飛島村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</si>
  <si>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</si>
  <si>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</si>
  <si>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</si>
  <si>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</si>
  <si>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</si>
  <si>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</si>
  <si>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</si>
  <si>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</si>
  <si>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</si>
  <si>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</si>
  <si>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</si>
  <si>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村内の全ての処理区において整備が完了しており、近年は維持管理にコストの投入がシフトしています。しかし、経費回収率が低いことから現状では、適切な水準の料金収入が確保されていない可能性があります。将来的な公営企業会計の導入を含めた検討を行い、経営の健全化を図る必要があると考えています。</t>
    <phoneticPr fontId="4"/>
  </si>
  <si>
    <t xml:space="preserve">①収益的収支比率
　100%を上回っているが、一般会計からの繰入金に依存しているのが現状です。
④企業債残高対事業規模比率
　企業債残高対事業規模比率は、類似団体平均値と比べ低い水準を保てています。
⑤経費回収率
　水洗化率が高いにも関わらず経費回収率が類似団体平均値を下回っているのは、適切な料金設定がされていないことも要因です。
⑥汚水処理原価
　汚水処理原価は、有収水量1㎥あたりの汚水処理に要した費用であり、類似団体より高くなっている、効率性について改善が必要です。
⑦施設利用率
　平成26年度より、平均値を上回る形で推移しており、適正な水準にあります。
⑧水洗化率
　平均値を上回る形で推移しているが、100％には達してしておらず、使用料収入を確保するため水洗化率向上の取組が必要です。
</t>
    <rPh sb="15" eb="16">
      <t>ウワ</t>
    </rPh>
    <rPh sb="16" eb="17">
      <t>マワ</t>
    </rPh>
    <rPh sb="179" eb="181">
      <t>オスイ</t>
    </rPh>
    <rPh sb="181" eb="183">
      <t>ショリ</t>
    </rPh>
    <rPh sb="183" eb="185">
      <t>ゲンカ</t>
    </rPh>
    <rPh sb="187" eb="188">
      <t>ユウ</t>
    </rPh>
    <rPh sb="217" eb="218">
      <t>タカ</t>
    </rPh>
    <rPh sb="250" eb="252">
      <t>ヘイセイ</t>
    </rPh>
    <rPh sb="254" eb="256">
      <t>ネンド</t>
    </rPh>
    <phoneticPr fontId="4"/>
  </si>
  <si>
    <t>　平成16年度に、最後の処理区の供用を開始しており、管路整備については完了しています。近年は、維持管理にコストを投入していますが、供用開始時期が早い処理区は、平成5年度からであるため、老朽化対策が必要です。</t>
    <rPh sb="9" eb="11">
      <t>サイゴ</t>
    </rPh>
    <rPh sb="12" eb="14">
      <t>ショリ</t>
    </rPh>
    <rPh sb="14" eb="15">
      <t>ク</t>
    </rPh>
    <rPh sb="16" eb="18">
      <t>キョウヨウ</t>
    </rPh>
    <rPh sb="19" eb="21">
      <t>カイシ</t>
    </rPh>
    <rPh sb="26" eb="28">
      <t>カンロ</t>
    </rPh>
    <rPh sb="28" eb="30">
      <t>セイビ</t>
    </rPh>
    <rPh sb="79" eb="81">
      <t>ヘイセイ</t>
    </rPh>
    <rPh sb="82" eb="8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</si>
</sst>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711232"/>
        <c:axId val="797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9711232"/>
        <c:axId val="79717504"/>
      </c:lineChart>
      <c:dateAx>
        <c:axId val="79711232"/>
        <c:scaling>
          <c:orientation val="minMax"/>
        </c:scaling>
        <c:delete val="1"/>
        <c:axPos val="b"/>
        <c:numFmt formatCode="ge" sourceLinked="1"/>
        <c:majorTickMark val="none"/>
        <c:minorTickMark val="none"/>
        <c:tickLblPos val="none"/>
        <c:crossAx val="79717504"/>
        <c:crosses val="autoZero"/>
        <c:auto val="1"/>
        <c:lblOffset val="100"/>
        <c:baseTimeUnit val="years"/>
      </c:dateAx>
      <c:valAx>
        <c:axId val="797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112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50.09</c:v>
                </c:pt>
                <c:pt idx="1">
                  <c:v>48.85</c:v>
                </c:pt>
                <c:pt idx="2">
                  <c:v>50.37</c:v>
                </c:pt>
                <c:pt idx="3">
                  <c:v>53.48</c:v>
                </c:pt>
                <c:pt idx="4">
                  <c:v>53.94</c:v>
                </c:pt>
              </c:numCache>
            </c:numRef>
          </c:val>
        </c:ser>
        <c:dLbls>
          <c:showLegendKey val="0"/>
          <c:showVal val="0"/>
          <c:showCatName val="0"/>
          <c:showSerName val="0"/>
          <c:showPercent val="0"/>
          <c:showBubbleSize val="0"/>
        </c:dLbls>
        <c:gapWidth val="150"/>
        <c:axId val="86740352"/>
        <c:axId val="867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6740352"/>
        <c:axId val="86758912"/>
      </c:lineChart>
      <c:dateAx>
        <c:axId val="86740352"/>
        <c:scaling>
          <c:orientation val="minMax"/>
        </c:scaling>
        <c:delete val="1"/>
        <c:axPos val="b"/>
        <c:numFmt formatCode="ge" sourceLinked="1"/>
        <c:majorTickMark val="none"/>
        <c:minorTickMark val="none"/>
        <c:tickLblPos val="none"/>
        <c:crossAx val="86758912"/>
        <c:crosses val="autoZero"/>
        <c:auto val="1"/>
        <c:lblOffset val="100"/>
        <c:baseTimeUnit val="years"/>
      </c:dateAx>
      <c:valAx>
        <c:axId val="867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95.78</c:v>
                </c:pt>
                <c:pt idx="1">
                  <c:v>96.87</c:v>
                </c:pt>
                <c:pt idx="2">
                  <c:v>97.11</c:v>
                </c:pt>
                <c:pt idx="3">
                  <c:v>96.92</c:v>
                </c:pt>
                <c:pt idx="4">
                  <c:v>96.91</c:v>
                </c:pt>
              </c:numCache>
            </c:numRef>
          </c:val>
        </c:ser>
        <c:dLbls>
          <c:showLegendKey val="0"/>
          <c:showVal val="0"/>
          <c:showCatName val="0"/>
          <c:showSerName val="0"/>
          <c:showPercent val="0"/>
          <c:showBubbleSize val="0"/>
        </c:dLbls>
        <c:gapWidth val="150"/>
        <c:axId val="86453248"/>
        <c:axId val="864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6453248"/>
        <c:axId val="86467712"/>
      </c:lineChart>
      <c:dateAx>
        <c:axId val="86453248"/>
        <c:scaling>
          <c:orientation val="minMax"/>
        </c:scaling>
        <c:delete val="1"/>
        <c:axPos val="b"/>
        <c:numFmt formatCode="ge" sourceLinked="1"/>
        <c:majorTickMark val="none"/>
        <c:minorTickMark val="none"/>
        <c:tickLblPos val="none"/>
        <c:crossAx val="86467712"/>
        <c:crosses val="autoZero"/>
        <c:auto val="1"/>
        <c:lblOffset val="100"/>
        <c:baseTimeUnit val="years"/>
      </c:dateAx>
      <c:valAx>
        <c:axId val="864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87.9</c:v>
                </c:pt>
                <c:pt idx="1">
                  <c:v>85.16</c:v>
                </c:pt>
                <c:pt idx="2">
                  <c:v>84.07</c:v>
                </c:pt>
                <c:pt idx="3">
                  <c:v>87.49</c:v>
                </c:pt>
                <c:pt idx="4">
                  <c:v>107.44</c:v>
                </c:pt>
              </c:numCache>
            </c:numRef>
          </c:val>
        </c:ser>
        <c:dLbls>
          <c:showLegendKey val="0"/>
          <c:showVal val="0"/>
          <c:showCatName val="0"/>
          <c:showSerName val="0"/>
          <c:showPercent val="0"/>
          <c:showBubbleSize val="0"/>
        </c:dLbls>
        <c:gapWidth val="150"/>
        <c:axId val="79751808"/>
        <c:axId val="861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51808"/>
        <c:axId val="86119168"/>
      </c:lineChart>
      <c:dateAx>
        <c:axId val="79751808"/>
        <c:scaling>
          <c:orientation val="minMax"/>
        </c:scaling>
        <c:delete val="1"/>
        <c:axPos val="b"/>
        <c:numFmt formatCode="ge" sourceLinked="1"/>
        <c:majorTickMark val="none"/>
        <c:minorTickMark val="none"/>
        <c:tickLblPos val="none"/>
        <c:crossAx val="86119168"/>
        <c:crosses val="autoZero"/>
        <c:auto val="1"/>
        <c:lblOffset val="100"/>
        <c:baseTimeUnit val="years"/>
      </c:dateAx>
      <c:valAx>
        <c:axId val="861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32992"/>
        <c:axId val="861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32992"/>
        <c:axId val="86151552"/>
      </c:lineChart>
      <c:dateAx>
        <c:axId val="86132992"/>
        <c:scaling>
          <c:orientation val="minMax"/>
        </c:scaling>
        <c:delete val="1"/>
        <c:axPos val="b"/>
        <c:numFmt formatCode="ge" sourceLinked="1"/>
        <c:majorTickMark val="none"/>
        <c:minorTickMark val="none"/>
        <c:tickLblPos val="none"/>
        <c:crossAx val="86151552"/>
        <c:crosses val="autoZero"/>
        <c:auto val="1"/>
        <c:lblOffset val="100"/>
        <c:baseTimeUnit val="years"/>
      </c:dateAx>
      <c:valAx>
        <c:axId val="861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85856"/>
        <c:axId val="861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85856"/>
        <c:axId val="86196224"/>
      </c:lineChart>
      <c:dateAx>
        <c:axId val="86185856"/>
        <c:scaling>
          <c:orientation val="minMax"/>
        </c:scaling>
        <c:delete val="1"/>
        <c:axPos val="b"/>
        <c:numFmt formatCode="ge" sourceLinked="1"/>
        <c:majorTickMark val="none"/>
        <c:minorTickMark val="none"/>
        <c:tickLblPos val="none"/>
        <c:crossAx val="86196224"/>
        <c:crosses val="autoZero"/>
        <c:auto val="1"/>
        <c:lblOffset val="100"/>
        <c:baseTimeUnit val="years"/>
      </c:dateAx>
      <c:valAx>
        <c:axId val="861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36544"/>
        <c:axId val="862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36544"/>
        <c:axId val="86242816"/>
      </c:lineChart>
      <c:dateAx>
        <c:axId val="86236544"/>
        <c:scaling>
          <c:orientation val="minMax"/>
        </c:scaling>
        <c:delete val="1"/>
        <c:axPos val="b"/>
        <c:numFmt formatCode="ge" sourceLinked="1"/>
        <c:majorTickMark val="none"/>
        <c:minorTickMark val="none"/>
        <c:tickLblPos val="none"/>
        <c:crossAx val="86242816"/>
        <c:crosses val="autoZero"/>
        <c:auto val="1"/>
        <c:lblOffset val="100"/>
        <c:baseTimeUnit val="years"/>
      </c:dateAx>
      <c:valAx>
        <c:axId val="862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65216"/>
        <c:axId val="862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65216"/>
        <c:axId val="86275584"/>
      </c:lineChart>
      <c:dateAx>
        <c:axId val="86265216"/>
        <c:scaling>
          <c:orientation val="minMax"/>
        </c:scaling>
        <c:delete val="1"/>
        <c:axPos val="b"/>
        <c:numFmt formatCode="ge" sourceLinked="1"/>
        <c:majorTickMark val="none"/>
        <c:minorTickMark val="none"/>
        <c:tickLblPos val="none"/>
        <c:crossAx val="86275584"/>
        <c:crosses val="autoZero"/>
        <c:auto val="1"/>
        <c:lblOffset val="100"/>
        <c:baseTimeUnit val="years"/>
      </c:dateAx>
      <c:valAx>
        <c:axId val="862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1012.47</c:v>
                </c:pt>
                <c:pt idx="1">
                  <c:v>934.1</c:v>
                </c:pt>
                <c:pt idx="2">
                  <c:v>854.1</c:v>
                </c:pt>
                <c:pt idx="3">
                  <c:v>743.79</c:v>
                </c:pt>
                <c:pt idx="4" formatCode="#,##0.00;&quot;△&quot;#,##0.00">
                  <c:v>0</c:v>
                </c:pt>
              </c:numCache>
            </c:numRef>
          </c:val>
        </c:ser>
        <c:dLbls>
          <c:showLegendKey val="0"/>
          <c:showVal val="0"/>
          <c:showCatName val="0"/>
          <c:showSerName val="0"/>
          <c:showPercent val="0"/>
          <c:showBubbleSize val="0"/>
        </c:dLbls>
        <c:gapWidth val="150"/>
        <c:axId val="86293504"/>
        <c:axId val="863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6293504"/>
        <c:axId val="86377600"/>
      </c:lineChart>
      <c:dateAx>
        <c:axId val="86293504"/>
        <c:scaling>
          <c:orientation val="minMax"/>
        </c:scaling>
        <c:delete val="1"/>
        <c:axPos val="b"/>
        <c:numFmt formatCode="ge" sourceLinked="1"/>
        <c:majorTickMark val="none"/>
        <c:minorTickMark val="none"/>
        <c:tickLblPos val="none"/>
        <c:crossAx val="86377600"/>
        <c:crosses val="autoZero"/>
        <c:auto val="1"/>
        <c:lblOffset val="100"/>
        <c:baseTimeUnit val="years"/>
      </c:dateAx>
      <c:valAx>
        <c:axId val="863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19.16</c:v>
                </c:pt>
                <c:pt idx="1">
                  <c:v>19.93</c:v>
                </c:pt>
                <c:pt idx="2">
                  <c:v>21.85</c:v>
                </c:pt>
                <c:pt idx="3">
                  <c:v>21.11</c:v>
                </c:pt>
                <c:pt idx="4">
                  <c:v>19.690000000000001</c:v>
                </c:pt>
              </c:numCache>
            </c:numRef>
          </c:val>
        </c:ser>
        <c:dLbls>
          <c:showLegendKey val="0"/>
          <c:showVal val="0"/>
          <c:showCatName val="0"/>
          <c:showSerName val="0"/>
          <c:showPercent val="0"/>
          <c:showBubbleSize val="0"/>
        </c:dLbls>
        <c:gapWidth val="150"/>
        <c:axId val="86418176"/>
        <c:axId val="864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6418176"/>
        <c:axId val="86420096"/>
      </c:lineChart>
      <c:dateAx>
        <c:axId val="86418176"/>
        <c:scaling>
          <c:orientation val="minMax"/>
        </c:scaling>
        <c:delete val="1"/>
        <c:axPos val="b"/>
        <c:numFmt formatCode="ge" sourceLinked="1"/>
        <c:majorTickMark val="none"/>
        <c:minorTickMark val="none"/>
        <c:tickLblPos val="none"/>
        <c:crossAx val="86420096"/>
        <c:crosses val="autoZero"/>
        <c:auto val="1"/>
        <c:lblOffset val="100"/>
        <c:baseTimeUnit val="years"/>
      </c:dateAx>
      <c:valAx>
        <c:axId val="864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419.9</c:v>
                </c:pt>
                <c:pt idx="1">
                  <c:v>412.34</c:v>
                </c:pt>
                <c:pt idx="2">
                  <c:v>366.51</c:v>
                </c:pt>
                <c:pt idx="3">
                  <c:v>371.44</c:v>
                </c:pt>
                <c:pt idx="4">
                  <c:v>394.56</c:v>
                </c:pt>
              </c:numCache>
            </c:numRef>
          </c:val>
        </c:ser>
        <c:dLbls>
          <c:showLegendKey val="0"/>
          <c:showVal val="0"/>
          <c:showCatName val="0"/>
          <c:showSerName val="0"/>
          <c:showPercent val="0"/>
          <c:showBubbleSize val="0"/>
        </c:dLbls>
        <c:gapWidth val="150"/>
        <c:axId val="86724608"/>
        <c:axId val="867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6724608"/>
        <c:axId val="86726528"/>
      </c:lineChart>
      <c:dateAx>
        <c:axId val="86724608"/>
        <c:scaling>
          <c:orientation val="minMax"/>
        </c:scaling>
        <c:delete val="1"/>
        <c:axPos val="b"/>
        <c:numFmt formatCode="ge" sourceLinked="1"/>
        <c:majorTickMark val="none"/>
        <c:minorTickMark val="none"/>
        <c:tickLblPos val="none"/>
        <c:crossAx val="86726528"/>
        <c:crosses val="autoZero"/>
        <c:auto val="1"/>
        <c:lblOffset val="100"/>
        <c:baseTimeUnit val="years"/>
      </c:dateAx>
      <c:valAx>
        <c:axId val="867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飛島村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4579</v>
      </c>
      <c r="AM8" s="64"/>
      <c r="AN8" s="64"/>
      <c r="AO8" s="64"/>
      <c r="AP8" s="64"/>
      <c r="AQ8" s="64"/>
      <c r="AR8" s="64"/>
      <c r="AS8" s="64"/>
      <c r="AT8" s="63">
        <f>データ!S6</f>
        <v>22.42</v>
      </c>
      <c r="AU8" s="63"/>
      <c r="AV8" s="63"/>
      <c r="AW8" s="63"/>
      <c r="AX8" s="63"/>
      <c r="AY8" s="63"/>
      <c r="AZ8" s="63"/>
      <c r="BA8" s="63"/>
      <c r="BB8" s="63">
        <f>データ!T6</f>
        <v>204.24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88.07</v>
      </c>
      <c r="Q10" s="63"/>
      <c r="R10" s="63"/>
      <c r="S10" s="63"/>
      <c r="T10" s="63"/>
      <c r="U10" s="63"/>
      <c r="V10" s="63"/>
      <c r="W10" s="63">
        <f>データ!P6</f>
        <v>90</v>
      </c>
      <c r="X10" s="63"/>
      <c r="Y10" s="63"/>
      <c r="Z10" s="63"/>
      <c r="AA10" s="63"/>
      <c r="AB10" s="63"/>
      <c r="AC10" s="63"/>
      <c r="AD10" s="64">
        <f>データ!Q6</f>
        <v>1899</v>
      </c>
      <c r="AE10" s="64"/>
      <c r="AF10" s="64"/>
      <c r="AG10" s="64"/>
      <c r="AH10" s="64"/>
      <c r="AI10" s="64"/>
      <c r="AJ10" s="64"/>
      <c r="AK10" s="2"/>
      <c r="AL10" s="64">
        <f>データ!U6</f>
        <v>4040</v>
      </c>
      <c r="AM10" s="64"/>
      <c r="AN10" s="64"/>
      <c r="AO10" s="64"/>
      <c r="AP10" s="64"/>
      <c r="AQ10" s="64"/>
      <c r="AR10" s="64"/>
      <c r="AS10" s="64"/>
      <c r="AT10" s="63">
        <f>データ!V6</f>
        <v>2.27</v>
      </c>
      <c r="AU10" s="63"/>
      <c r="AV10" s="63"/>
      <c r="AW10" s="63"/>
      <c r="AX10" s="63"/>
      <c r="AY10" s="63"/>
      <c r="AZ10" s="63"/>
      <c r="BA10" s="63"/>
      <c r="BB10" s="63">
        <f>データ!W6</f>
        <v>1779.74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234273</v>
      </c>
      <c r="D6" s="31">
        <f t="shared" si="3"/>
        <v>47</v>
      </c>
      <c r="E6" s="31">
        <f t="shared" si="3"/>
        <v>17</v>
      </c>
      <c r="F6" s="31">
        <f t="shared" si="3"/>
        <v>5</v>
      </c>
      <c r="G6" s="31">
        <f t="shared" si="3"/>
        <v>0</v>
      </c>
      <c r="H6" s="31" t="str">
        <f t="shared" si="3"/>
        <v>愛知県　飛島村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88.07</v>
      </c>
      <c r="P6" s="32">
        <f t="shared" si="3"/>
        <v>90</v>
      </c>
      <c r="Q6" s="32">
        <f t="shared" si="3"/>
        <v>1899</v>
      </c>
      <c r="R6" s="32">
        <f t="shared" si="3"/>
        <v>4579</v>
      </c>
      <c r="S6" s="32">
        <f t="shared" si="3"/>
        <v>22.42</v>
      </c>
      <c r="T6" s="32">
        <f t="shared" si="3"/>
        <v>204.24</v>
      </c>
      <c r="U6" s="32">
        <f t="shared" si="3"/>
        <v>4040</v>
      </c>
      <c r="V6" s="32">
        <f t="shared" si="3"/>
        <v>2.27</v>
      </c>
      <c r="W6" s="32">
        <f t="shared" si="3"/>
        <v>1779.74</v>
      </c>
      <c r="X6" s="33">
        <f>IF(X7="",NA(),X7)</f>
        <v>87.9</v>
      </c>
      <c r="Y6" s="33">
        <f t="shared" ref="Y6:AG6" si="4">IF(Y7="",NA(),Y7)</f>
        <v>85.16</v>
      </c>
      <c r="Z6" s="33">
        <f t="shared" si="4"/>
        <v>84.07</v>
      </c>
      <c r="AA6" s="33">
        <f t="shared" si="4"/>
        <v>87.49</v>
      </c>
      <c r="AB6" s="33">
        <f t="shared" si="4"/>
        <v>107.44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1012.47</v>
      </c>
      <c r="BF6" s="33">
        <f t="shared" ref="BF6:BN6" si="7">IF(BF7="",NA(),BF7)</f>
        <v>934.1</v>
      </c>
      <c r="BG6" s="33">
        <f t="shared" si="7"/>
        <v>854.1</v>
      </c>
      <c r="BH6" s="33">
        <f t="shared" si="7"/>
        <v>743.79</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19.16</v>
      </c>
      <c r="BQ6" s="33">
        <f t="shared" ref="BQ6:BY6" si="8">IF(BQ7="",NA(),BQ7)</f>
        <v>19.93</v>
      </c>
      <c r="BR6" s="33">
        <f t="shared" si="8"/>
        <v>21.85</v>
      </c>
      <c r="BS6" s="33">
        <f t="shared" si="8"/>
        <v>21.11</v>
      </c>
      <c r="BT6" s="33">
        <f t="shared" si="8"/>
        <v>19.690000000000001</v>
      </c>
      <c r="BU6" s="33">
        <f t="shared" si="8"/>
        <v>51.56</v>
      </c>
      <c r="BV6" s="33">
        <f t="shared" si="8"/>
        <v>51.03</v>
      </c>
      <c r="BW6" s="33">
        <f t="shared" si="8"/>
        <v>50.9</v>
      </c>
      <c r="BX6" s="33">
        <f t="shared" si="8"/>
        <v>50.82</v>
      </c>
      <c r="BY6" s="33">
        <f t="shared" si="8"/>
        <v>52.19</v>
      </c>
      <c r="BZ6" s="32" t="str">
        <f>IF(BZ7="","",IF(BZ7="-","【-】","【"&amp;SUBSTITUTE(TEXT(BZ7,"#,##0.00"),"-","△")&amp;"】"))</f>
        <v>【52.78】</v>
      </c>
      <c r="CA6" s="33">
        <f>IF(CA7="",NA(),CA7)</f>
        <v>419.9</v>
      </c>
      <c r="CB6" s="33">
        <f t="shared" ref="CB6:CJ6" si="9">IF(CB7="",NA(),CB7)</f>
        <v>412.34</v>
      </c>
      <c r="CC6" s="33">
        <f t="shared" si="9"/>
        <v>366.51</v>
      </c>
      <c r="CD6" s="33">
        <f t="shared" si="9"/>
        <v>371.44</v>
      </c>
      <c r="CE6" s="33">
        <f t="shared" si="9"/>
        <v>394.56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50.09</v>
      </c>
      <c r="CM6" s="33">
        <f t="shared" ref="CM6:CU6" si="10">IF(CM7="",NA(),CM7)</f>
        <v>48.85</v>
      </c>
      <c r="CN6" s="33">
        <f t="shared" si="10"/>
        <v>50.37</v>
      </c>
      <c r="CO6" s="33">
        <f t="shared" si="10"/>
        <v>53.48</v>
      </c>
      <c r="CP6" s="33">
        <f t="shared" si="10"/>
        <v>53.94</v>
      </c>
      <c r="CQ6" s="33">
        <f t="shared" si="10"/>
        <v>55.2</v>
      </c>
      <c r="CR6" s="33">
        <f t="shared" si="10"/>
        <v>54.74</v>
      </c>
      <c r="CS6" s="33">
        <f t="shared" si="10"/>
        <v>53.78</v>
      </c>
      <c r="CT6" s="33">
        <f t="shared" si="10"/>
        <v>53.24</v>
      </c>
      <c r="CU6" s="33">
        <f t="shared" si="10"/>
        <v>52.31</v>
      </c>
      <c r="CV6" s="32" t="str">
        <f>IF(CV7="","",IF(CV7="-","【-】","【"&amp;SUBSTITUTE(TEXT(CV7,"#,##0.00"),"-","△")&amp;"】"))</f>
        <v>【52.74】</v>
      </c>
      <c r="CW6" s="33">
        <f>IF(CW7="",NA(),CW7)</f>
        <v>95.78</v>
      </c>
      <c r="CX6" s="33">
        <f t="shared" ref="CX6:DF6" si="11">IF(CX7="",NA(),CX7)</f>
        <v>96.87</v>
      </c>
      <c r="CY6" s="33">
        <f t="shared" si="11"/>
        <v>97.11</v>
      </c>
      <c r="CZ6" s="33">
        <f t="shared" si="11"/>
        <v>96.92</v>
      </c>
      <c r="DA6" s="33">
        <f t="shared" si="11"/>
        <v>96.91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234273</v>
      </c>
      <c r="D7" s="35">
        <v>47</v>
      </c>
      <c r="E7" s="35">
        <v>17</v>
      </c>
      <c r="F7" s="35">
        <v>5</v>
      </c>
      <c r="G7" s="35">
        <v>0</v>
      </c>
      <c r="H7" s="35" t="s">
        <v>96</v>
      </c>
      <c r="I7" s="35" t="s">
        <v>97</v>
      </c>
      <c r="J7" s="35" t="s">
        <v>98</v>
      </c>
      <c r="K7" s="35" t="s">
        <v>99</v>
      </c>
      <c r="L7" s="35" t="s">
        <v>100</v>
      </c>
      <c r="M7" s="36" t="s">
        <v>101</v>
      </c>
      <c r="N7" s="36" t="s">
        <v>102</v>
      </c>
      <c r="O7" s="36">
        <v>88.07</v>
      </c>
      <c r="P7" s="36">
        <v>90</v>
      </c>
      <c r="Q7" s="36">
        <v>1899</v>
      </c>
      <c r="R7" s="36">
        <v>4579</v>
      </c>
      <c r="S7" s="36">
        <v>22.42</v>
      </c>
      <c r="T7" s="36">
        <v>204.24</v>
      </c>
      <c r="U7" s="36">
        <v>4040</v>
      </c>
      <c r="V7" s="36">
        <v>2.27</v>
      </c>
      <c r="W7" s="36">
        <v>1779.74</v>
      </c>
      <c r="X7" s="36">
        <v>87.9</v>
      </c>
      <c r="Y7" s="36">
        <v>85.16</v>
      </c>
      <c r="Z7" s="36">
        <v>84.07</v>
      </c>
      <c r="AA7" s="36">
        <v>87.49</v>
      </c>
      <c r="AB7" s="36">
        <v>107.44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1012.47</v>
      </c>
      <c r="BF7" s="36">
        <v>934.1</v>
      </c>
      <c r="BG7" s="36">
        <v>854.1</v>
      </c>
      <c r="BH7" s="36">
        <v>743.79</v>
      </c>
      <c r="BI7" s="36">
        <v>0</v>
      </c>
      <c r="BJ7" s="36">
        <v>1239.2</v>
      </c>
      <c r="BK7" s="36">
        <v>1197.82</v>
      </c>
      <c r="BL7" s="36">
        <v>1126.77</v>
      </c>
      <c r="BM7" s="36">
        <v>1044.8</v>
      </c>
      <c r="BN7" s="36">
        <v>1081.8</v>
      </c>
      <c r="BO7" s="36">
        <v>1015.77</v>
      </c>
      <c r="BP7" s="36">
        <v>19.16</v>
      </c>
      <c r="BQ7" s="36">
        <v>19.93</v>
      </c>
      <c r="BR7" s="36">
        <v>21.85</v>
      </c>
      <c r="BS7" s="36">
        <v>21.11</v>
      </c>
      <c r="BT7" s="36">
        <v>19.690000000000001</v>
      </c>
      <c r="BU7" s="36">
        <v>51.56</v>
      </c>
      <c r="BV7" s="36">
        <v>51.03</v>
      </c>
      <c r="BW7" s="36">
        <v>50.9</v>
      </c>
      <c r="BX7" s="36">
        <v>50.82</v>
      </c>
      <c r="BY7" s="36">
        <v>52.19</v>
      </c>
      <c r="BZ7" s="36">
        <v>52.78</v>
      </c>
      <c r="CA7" s="36">
        <v>419.9</v>
      </c>
      <c r="CB7" s="36">
        <v>412.34</v>
      </c>
      <c r="CC7" s="36">
        <v>366.51</v>
      </c>
      <c r="CD7" s="36">
        <v>371.44</v>
      </c>
      <c r="CE7" s="36">
        <v>394.56</v>
      </c>
      <c r="CF7" s="36">
        <v>283.26</v>
      </c>
      <c r="CG7" s="36">
        <v>289.60000000000002</v>
      </c>
      <c r="CH7" s="36">
        <v>293.27</v>
      </c>
      <c r="CI7" s="36">
        <v>300.52</v>
      </c>
      <c r="CJ7" s="36">
        <v>296.14</v>
      </c>
      <c r="CK7" s="36">
        <v>289.81</v>
      </c>
      <c r="CL7" s="36">
        <v>50.09</v>
      </c>
      <c r="CM7" s="36">
        <v>48.85</v>
      </c>
      <c r="CN7" s="36">
        <v>50.37</v>
      </c>
      <c r="CO7" s="36">
        <v>53.48</v>
      </c>
      <c r="CP7" s="36">
        <v>53.94</v>
      </c>
      <c r="CQ7" s="36">
        <v>55.2</v>
      </c>
      <c r="CR7" s="36">
        <v>54.74</v>
      </c>
      <c r="CS7" s="36">
        <v>53.78</v>
      </c>
      <c r="CT7" s="36">
        <v>53.24</v>
      </c>
      <c r="CU7" s="36">
        <v>52.31</v>
      </c>
      <c r="CV7" s="36">
        <v>52.74</v>
      </c>
      <c r="CW7" s="36">
        <v>95.78</v>
      </c>
      <c r="CX7" s="36">
        <v>96.87</v>
      </c>
      <c r="CY7" s="36">
        <v>97.11</v>
      </c>
      <c r="CZ7" s="36">
        <v>96.92</v>
      </c>
      <c r="DA7" s="36">
        <v>96.91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2017-02-23T09:45:42Z</cp:lastPrinted>
  <dcterms:created xsi:type="dcterms:W3CDTF">2017-02-08T03:12:18Z</dcterms:created>
  <dcterms:modified xsi:type="dcterms:W3CDTF">2017-02-23T09:45:59Z</dcterms:modified>
  <cp:category/>
</cp:coreProperties>
</file>