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753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<sst xmlns="http://schemas.openxmlformats.org/spreadsheetml/2006/main" count="217" uniqueCount="107">
  <si>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</si>
  <si>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</si>
  <si>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</si>
  <si>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</si>
  <si>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</si>
  <si>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</si>
  <si>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</si>
  <si>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</si>
  <si>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</si>
  <si>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</si>
  <si>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</si>
  <si>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</si>
  <si>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</si>
  <si>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</si>
  <si>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</si>
  <si>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</si>
  <si>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</si>
  <si>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</si>
  <si>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</si>
  <si>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</si>
  <si>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</si>
  <si>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</si>
  <si>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</si>
  <si>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</si>
  <si>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</si>
  <si>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</si>
  <si>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</si>
  <si>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</si>
  <si>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</si>
  <si>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</si>
  <si>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</si>
  <si>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</si>
  <si>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</si>
  <si>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</si>
  <si>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</si>
  <si>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</si>
  <si>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</si>
  <si>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</si>
  <si>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</si>
  <si>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</si>
  <si>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</si>
  <si>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</si>
  <si>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</si>
  <si>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</si>
  <si>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</si>
  <si>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</si>
  <si>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</si>
  <si>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</si>
  <si>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</si>
  <si>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</si>
  <si>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</si>
  <si>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</si>
  <si>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</si>
  <si>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</si>
  <si>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</si>
  <si>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</si>
  <si>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</si>
  <si>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</si>
  <si>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</si>
  <si>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</si>
  <si>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</si>
  <si>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</si>
  <si>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</si>
  <si>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</si>
  <si>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</si>
  <si>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</si>
  <si>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</si>
  <si>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</si>
  <si>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</si>
  <si>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</si>
  <si>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</si>
  <si>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</si>
  <si>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</si>
  <si>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</si>
  <si>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</si>
  <si>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</si>
  <si>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</si>
  <si>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</si>
  <si>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</si>
  <si>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</si>
  <si>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</si>
  <si>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</si>
  <si>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</si>
  <si>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</si>
  <si>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</si>
  <si>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</si>
  <si>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</si>
  <si>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</si>
  <si>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</si>
  <si>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</si>
  <si>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</si>
  <si>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</si>
  <si>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</si>
  <si>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南知多町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</si>
  <si>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</si>
  <si>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</si>
  <si>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</si>
  <si>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</si>
  <si>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</si>
  <si>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</si>
  <si>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</si>
  <si>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</si>
  <si>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</si>
  <si>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</si>
  <si>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大口使用者である各産業の事業所の使用料の減少が続いているため収益に影響してきているが、引き続き経費節減を図りながらも、施設や管路網は災害に対応できるよう計画的に整備しつつ精査見直し等を行い、今後も安心で安全な水道水を供給していくことに努める。</t>
    <rPh sb="61" eb="62">
      <t>ハカ</t>
    </rPh>
    <rPh sb="85" eb="88">
      <t>ケイカクテキ</t>
    </rPh>
    <phoneticPr fontId="4"/>
  </si>
  <si>
    <t>・経営的には、離島を有するという特性により一般会計からの繰入金もあり、黒字経営を続けているが、大口使用者の使用料の減少により⑤料金回収率が低下している。
・東日本大震災を契機に、配水池など重要施設の耐震化や大口径である重要配水管の更新を主に進めているため借入金が増加しているが、国や県の補助金を活用し借入金の抑制に努める。
・居住地等の給配水区域が山や海により分断されている特殊な地形であり、これらに対応する施設を維持管理しているため水道料金が類似団体に比べると高めとなっている。
・収益とならない漏水等を減らし⑧有収率を上げ、また、通常経費も精査し経費削減により引き続き健全経営に努める。</t>
    <rPh sb="7" eb="9">
      <t>リトウ</t>
    </rPh>
    <rPh sb="10" eb="11">
      <t>ユウ</t>
    </rPh>
    <rPh sb="16" eb="18">
      <t>トクセイ</t>
    </rPh>
    <rPh sb="21" eb="23">
      <t>イッパン</t>
    </rPh>
    <rPh sb="47" eb="49">
      <t>オオグチ</t>
    </rPh>
    <rPh sb="49" eb="52">
      <t>シヨウシャ</t>
    </rPh>
    <rPh sb="53" eb="56">
      <t>シヨウリョウ</t>
    </rPh>
    <rPh sb="57" eb="59">
      <t>ゲンショウ</t>
    </rPh>
    <phoneticPr fontId="4"/>
  </si>
  <si>
    <t>・②管路経年化率が類似団体と比べると高く、東日本大震災を契機に配水池など重要施設の耐震化や大口径である重要配水管の更新を主に進めてきたが、重要施設の耐震化がほぼ完了したため管路の更新及び耐震化を進めていくことができる。</t>
    <rPh sb="2" eb="4">
      <t>カンロ</t>
    </rPh>
    <rPh sb="4" eb="7">
      <t>ケイネンカ</t>
    </rPh>
    <rPh sb="7" eb="8">
      <t>リツ</t>
    </rPh>
    <rPh sb="9" eb="11">
      <t>ルイジ</t>
    </rPh>
    <rPh sb="11" eb="13">
      <t>ダンタイ</t>
    </rPh>
    <rPh sb="14" eb="15">
      <t>クラ</t>
    </rPh>
    <rPh sb="18" eb="19">
      <t>タカ</t>
    </rPh>
    <rPh sb="21" eb="22">
      <t>ヒガシ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</si>
</sst>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0.39</c:v>
                </c:pt>
                <c:pt idx="2">
                  <c:v>0.55000000000000004</c:v>
                </c:pt>
                <c:pt idx="3">
                  <c:v>0.11</c:v>
                </c:pt>
                <c:pt idx="4">
                  <c:v>0.73</c:v>
                </c:pt>
              </c:numCache>
            </c:numRef>
          </c:val>
        </c:ser>
        <c:dLbls>
          <c:showLegendKey val="0"/>
          <c:showVal val="0"/>
          <c:showCatName val="0"/>
          <c:showSerName val="0"/>
          <c:showPercent val="0"/>
          <c:showBubbleSize val="0"/>
        </c:dLbls>
        <c:gapWidth val="150"/>
        <c:axId val="35951360"/>
        <c:axId val="364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35951360"/>
        <c:axId val="36483840"/>
      </c:lineChart>
      <c:dateAx>
        <c:axId val="35951360"/>
        <c:scaling>
          <c:orientation val="minMax"/>
        </c:scaling>
        <c:delete val="1"/>
        <c:axPos val="b"/>
        <c:numFmt formatCode="ge" sourceLinked="1"/>
        <c:majorTickMark val="none"/>
        <c:minorTickMark val="none"/>
        <c:tickLblPos val="none"/>
        <c:crossAx val="36483840"/>
        <c:crosses val="autoZero"/>
        <c:auto val="1"/>
        <c:lblOffset val="100"/>
        <c:baseTimeUnit val="years"/>
      </c:dateAx>
      <c:valAx>
        <c:axId val="364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44.23</c:v>
                </c:pt>
                <c:pt idx="1">
                  <c:v>44.94</c:v>
                </c:pt>
                <c:pt idx="2">
                  <c:v>44.2</c:v>
                </c:pt>
                <c:pt idx="3">
                  <c:v>43.15</c:v>
                </c:pt>
                <c:pt idx="4">
                  <c:v>42.41</c:v>
                </c:pt>
              </c:numCache>
            </c:numRef>
          </c:val>
        </c:ser>
        <c:dLbls>
          <c:showLegendKey val="0"/>
          <c:showVal val="0"/>
          <c:showCatName val="0"/>
          <c:showSerName val="0"/>
          <c:showPercent val="0"/>
          <c:showBubbleSize val="0"/>
        </c:dLbls>
        <c:gapWidth val="150"/>
        <c:axId val="35668352"/>
        <c:axId val="356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35668352"/>
        <c:axId val="35670272"/>
      </c:lineChart>
      <c:dateAx>
        <c:axId val="35668352"/>
        <c:scaling>
          <c:orientation val="minMax"/>
        </c:scaling>
        <c:delete val="1"/>
        <c:axPos val="b"/>
        <c:numFmt formatCode="ge" sourceLinked="1"/>
        <c:majorTickMark val="none"/>
        <c:minorTickMark val="none"/>
        <c:tickLblPos val="none"/>
        <c:crossAx val="35670272"/>
        <c:crosses val="autoZero"/>
        <c:auto val="1"/>
        <c:lblOffset val="100"/>
        <c:baseTimeUnit val="years"/>
      </c:dateAx>
      <c:valAx>
        <c:axId val="356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90.61</c:v>
                </c:pt>
                <c:pt idx="1">
                  <c:v>90.22</c:v>
                </c:pt>
                <c:pt idx="2">
                  <c:v>88.74</c:v>
                </c:pt>
                <c:pt idx="3">
                  <c:v>87.4</c:v>
                </c:pt>
                <c:pt idx="4">
                  <c:v>88.07</c:v>
                </c:pt>
              </c:numCache>
            </c:numRef>
          </c:val>
        </c:ser>
        <c:dLbls>
          <c:showLegendKey val="0"/>
          <c:showVal val="0"/>
          <c:showCatName val="0"/>
          <c:showSerName val="0"/>
          <c:showPercent val="0"/>
          <c:showBubbleSize val="0"/>
        </c:dLbls>
        <c:gapWidth val="150"/>
        <c:axId val="35700736"/>
        <c:axId val="357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35700736"/>
        <c:axId val="35702656"/>
      </c:lineChart>
      <c:dateAx>
        <c:axId val="35700736"/>
        <c:scaling>
          <c:orientation val="minMax"/>
        </c:scaling>
        <c:delete val="1"/>
        <c:axPos val="b"/>
        <c:numFmt formatCode="ge" sourceLinked="1"/>
        <c:majorTickMark val="none"/>
        <c:minorTickMark val="none"/>
        <c:tickLblPos val="none"/>
        <c:crossAx val="35702656"/>
        <c:crosses val="autoZero"/>
        <c:auto val="1"/>
        <c:lblOffset val="100"/>
        <c:baseTimeUnit val="years"/>
      </c:dateAx>
      <c:valAx>
        <c:axId val="357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107.4</c:v>
                </c:pt>
                <c:pt idx="1">
                  <c:v>105.34</c:v>
                </c:pt>
                <c:pt idx="2">
                  <c:v>104.7</c:v>
                </c:pt>
                <c:pt idx="3">
                  <c:v>104.38</c:v>
                </c:pt>
                <c:pt idx="4">
                  <c:v>104.84</c:v>
                </c:pt>
              </c:numCache>
            </c:numRef>
          </c:val>
        </c:ser>
        <c:dLbls>
          <c:showLegendKey val="0"/>
          <c:showVal val="0"/>
          <c:showCatName val="0"/>
          <c:showSerName val="0"/>
          <c:showPercent val="0"/>
          <c:showBubbleSize val="0"/>
        </c:dLbls>
        <c:gapWidth val="150"/>
        <c:axId val="94714112"/>
        <c:axId val="94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4714112"/>
        <c:axId val="94921088"/>
      </c:lineChart>
      <c:dateAx>
        <c:axId val="94714112"/>
        <c:scaling>
          <c:orientation val="minMax"/>
        </c:scaling>
        <c:delete val="1"/>
        <c:axPos val="b"/>
        <c:numFmt formatCode="ge" sourceLinked="1"/>
        <c:majorTickMark val="none"/>
        <c:minorTickMark val="none"/>
        <c:tickLblPos val="none"/>
        <c:crossAx val="94921088"/>
        <c:crosses val="autoZero"/>
        <c:auto val="1"/>
        <c:lblOffset val="100"/>
        <c:baseTimeUnit val="years"/>
      </c:dateAx>
      <c:valAx>
        <c:axId val="9492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29.24</c:v>
                </c:pt>
                <c:pt idx="1">
                  <c:v>30.18</c:v>
                </c:pt>
                <c:pt idx="2">
                  <c:v>31.88</c:v>
                </c:pt>
                <c:pt idx="3">
                  <c:v>46.57</c:v>
                </c:pt>
                <c:pt idx="4">
                  <c:v>47.45</c:v>
                </c:pt>
              </c:numCache>
            </c:numRef>
          </c:val>
        </c:ser>
        <c:dLbls>
          <c:showLegendKey val="0"/>
          <c:showVal val="0"/>
          <c:showCatName val="0"/>
          <c:showSerName val="0"/>
          <c:showPercent val="0"/>
          <c:showBubbleSize val="0"/>
        </c:dLbls>
        <c:gapWidth val="150"/>
        <c:axId val="34566144"/>
        <c:axId val="345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34566144"/>
        <c:axId val="34568064"/>
      </c:lineChart>
      <c:dateAx>
        <c:axId val="34566144"/>
        <c:scaling>
          <c:orientation val="minMax"/>
        </c:scaling>
        <c:delete val="1"/>
        <c:axPos val="b"/>
        <c:numFmt formatCode="ge" sourceLinked="1"/>
        <c:majorTickMark val="none"/>
        <c:minorTickMark val="none"/>
        <c:tickLblPos val="none"/>
        <c:crossAx val="34568064"/>
        <c:crosses val="autoZero"/>
        <c:auto val="1"/>
        <c:lblOffset val="100"/>
        <c:baseTimeUnit val="years"/>
      </c:dateAx>
      <c:valAx>
        <c:axId val="345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13.08</c:v>
                </c:pt>
                <c:pt idx="1">
                  <c:v>12.85</c:v>
                </c:pt>
                <c:pt idx="2">
                  <c:v>12.87</c:v>
                </c:pt>
                <c:pt idx="3">
                  <c:v>12.66</c:v>
                </c:pt>
                <c:pt idx="4">
                  <c:v>12.15</c:v>
                </c:pt>
              </c:numCache>
            </c:numRef>
          </c:val>
        </c:ser>
        <c:dLbls>
          <c:showLegendKey val="0"/>
          <c:showVal val="0"/>
          <c:showCatName val="0"/>
          <c:showSerName val="0"/>
          <c:showPercent val="0"/>
          <c:showBubbleSize val="0"/>
        </c:dLbls>
        <c:gapWidth val="150"/>
        <c:axId val="34589312"/>
        <c:axId val="345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34589312"/>
        <c:axId val="34595584"/>
      </c:lineChart>
      <c:dateAx>
        <c:axId val="34589312"/>
        <c:scaling>
          <c:orientation val="minMax"/>
        </c:scaling>
        <c:delete val="1"/>
        <c:axPos val="b"/>
        <c:numFmt formatCode="ge" sourceLinked="1"/>
        <c:majorTickMark val="none"/>
        <c:minorTickMark val="none"/>
        <c:tickLblPos val="none"/>
        <c:crossAx val="34595584"/>
        <c:crosses val="autoZero"/>
        <c:auto val="1"/>
        <c:lblOffset val="100"/>
        <c:baseTimeUnit val="years"/>
      </c:dateAx>
      <c:valAx>
        <c:axId val="345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609408"/>
        <c:axId val="346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34609408"/>
        <c:axId val="34619776"/>
      </c:lineChart>
      <c:dateAx>
        <c:axId val="34609408"/>
        <c:scaling>
          <c:orientation val="minMax"/>
        </c:scaling>
        <c:delete val="1"/>
        <c:axPos val="b"/>
        <c:numFmt formatCode="ge" sourceLinked="1"/>
        <c:majorTickMark val="none"/>
        <c:minorTickMark val="none"/>
        <c:tickLblPos val="none"/>
        <c:crossAx val="34619776"/>
        <c:crosses val="autoZero"/>
        <c:auto val="1"/>
        <c:lblOffset val="100"/>
        <c:baseTimeUnit val="years"/>
      </c:dateAx>
      <c:valAx>
        <c:axId val="3461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592.29</c:v>
                </c:pt>
                <c:pt idx="1">
                  <c:v>1781.3</c:v>
                </c:pt>
                <c:pt idx="2">
                  <c:v>2267.1799999999998</c:v>
                </c:pt>
                <c:pt idx="3">
                  <c:v>428.8</c:v>
                </c:pt>
                <c:pt idx="4">
                  <c:v>470.73</c:v>
                </c:pt>
              </c:numCache>
            </c:numRef>
          </c:val>
        </c:ser>
        <c:dLbls>
          <c:showLegendKey val="0"/>
          <c:showVal val="0"/>
          <c:showCatName val="0"/>
          <c:showSerName val="0"/>
          <c:showPercent val="0"/>
          <c:showBubbleSize val="0"/>
        </c:dLbls>
        <c:gapWidth val="150"/>
        <c:axId val="34638080"/>
        <c:axId val="346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34638080"/>
        <c:axId val="34644352"/>
      </c:lineChart>
      <c:dateAx>
        <c:axId val="34638080"/>
        <c:scaling>
          <c:orientation val="minMax"/>
        </c:scaling>
        <c:delete val="1"/>
        <c:axPos val="b"/>
        <c:numFmt formatCode="ge" sourceLinked="1"/>
        <c:majorTickMark val="none"/>
        <c:minorTickMark val="none"/>
        <c:tickLblPos val="none"/>
        <c:crossAx val="34644352"/>
        <c:crosses val="autoZero"/>
        <c:auto val="1"/>
        <c:lblOffset val="100"/>
        <c:baseTimeUnit val="years"/>
      </c:dateAx>
      <c:valAx>
        <c:axId val="3464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285.86</c:v>
                </c:pt>
                <c:pt idx="1">
                  <c:v>287.13</c:v>
                </c:pt>
                <c:pt idx="2">
                  <c:v>303.02999999999997</c:v>
                </c:pt>
                <c:pt idx="3">
                  <c:v>314.72000000000003</c:v>
                </c:pt>
                <c:pt idx="4">
                  <c:v>341.48</c:v>
                </c:pt>
              </c:numCache>
            </c:numRef>
          </c:val>
        </c:ser>
        <c:dLbls>
          <c:showLegendKey val="0"/>
          <c:showVal val="0"/>
          <c:showCatName val="0"/>
          <c:showSerName val="0"/>
          <c:showPercent val="0"/>
          <c:showBubbleSize val="0"/>
        </c:dLbls>
        <c:gapWidth val="150"/>
        <c:axId val="34653696"/>
        <c:axId val="346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34653696"/>
        <c:axId val="34655616"/>
      </c:lineChart>
      <c:dateAx>
        <c:axId val="34653696"/>
        <c:scaling>
          <c:orientation val="minMax"/>
        </c:scaling>
        <c:delete val="1"/>
        <c:axPos val="b"/>
        <c:numFmt formatCode="ge" sourceLinked="1"/>
        <c:majorTickMark val="none"/>
        <c:minorTickMark val="none"/>
        <c:tickLblPos val="none"/>
        <c:crossAx val="34655616"/>
        <c:crosses val="autoZero"/>
        <c:auto val="1"/>
        <c:lblOffset val="100"/>
        <c:baseTimeUnit val="years"/>
      </c:dateAx>
      <c:valAx>
        <c:axId val="3465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c:v>
                </c:pt>
                <c:pt idx="1">
                  <c:v>99.23</c:v>
                </c:pt>
                <c:pt idx="2">
                  <c:v>99.05</c:v>
                </c:pt>
                <c:pt idx="3">
                  <c:v>93.61</c:v>
                </c:pt>
                <c:pt idx="4">
                  <c:v>94.05</c:v>
                </c:pt>
              </c:numCache>
            </c:numRef>
          </c:val>
        </c:ser>
        <c:dLbls>
          <c:showLegendKey val="0"/>
          <c:showVal val="0"/>
          <c:showCatName val="0"/>
          <c:showSerName val="0"/>
          <c:showPercent val="0"/>
          <c:showBubbleSize val="0"/>
        </c:dLbls>
        <c:gapWidth val="150"/>
        <c:axId val="34686080"/>
        <c:axId val="34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34686080"/>
        <c:axId val="34688000"/>
      </c:lineChart>
      <c:dateAx>
        <c:axId val="34686080"/>
        <c:scaling>
          <c:orientation val="minMax"/>
        </c:scaling>
        <c:delete val="1"/>
        <c:axPos val="b"/>
        <c:numFmt formatCode="ge" sourceLinked="1"/>
        <c:majorTickMark val="none"/>
        <c:minorTickMark val="none"/>
        <c:tickLblPos val="none"/>
        <c:crossAx val="34688000"/>
        <c:crosses val="autoZero"/>
        <c:auto val="1"/>
        <c:lblOffset val="100"/>
        <c:baseTimeUnit val="years"/>
      </c:dateAx>
      <c:valAx>
        <c:axId val="34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193.09</c:v>
                </c:pt>
                <c:pt idx="1">
                  <c:v>197.16</c:v>
                </c:pt>
                <c:pt idx="2">
                  <c:v>196.42</c:v>
                </c:pt>
                <c:pt idx="3">
                  <c:v>207.53</c:v>
                </c:pt>
                <c:pt idx="4">
                  <c:v>206.45</c:v>
                </c:pt>
              </c:numCache>
            </c:numRef>
          </c:val>
        </c:ser>
        <c:dLbls>
          <c:showLegendKey val="0"/>
          <c:showVal val="0"/>
          <c:showCatName val="0"/>
          <c:showSerName val="0"/>
          <c:showPercent val="0"/>
          <c:showBubbleSize val="0"/>
        </c:dLbls>
        <c:gapWidth val="150"/>
        <c:axId val="34714368"/>
        <c:axId val="347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34714368"/>
        <c:axId val="34716288"/>
      </c:lineChart>
      <c:dateAx>
        <c:axId val="34714368"/>
        <c:scaling>
          <c:orientation val="minMax"/>
        </c:scaling>
        <c:delete val="1"/>
        <c:axPos val="b"/>
        <c:numFmt formatCode="ge" sourceLinked="1"/>
        <c:majorTickMark val="none"/>
        <c:minorTickMark val="none"/>
        <c:tickLblPos val="none"/>
        <c:crossAx val="34716288"/>
        <c:crosses val="autoZero"/>
        <c:auto val="1"/>
        <c:lblOffset val="100"/>
        <c:baseTimeUnit val="years"/>
      </c:dateAx>
      <c:valAx>
        <c:axId val="347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南知多町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18997</v>
      </c>
      <c r="AJ8" s="75"/>
      <c r="AK8" s="75"/>
      <c r="AL8" s="75"/>
      <c r="AM8" s="75"/>
      <c r="AN8" s="75"/>
      <c r="AO8" s="75"/>
      <c r="AP8" s="76"/>
      <c r="AQ8" s="57">
        <f>データ!R6</f>
        <v>38.369999999999997</v>
      </c>
      <c r="AR8" s="57"/>
      <c r="AS8" s="57"/>
      <c r="AT8" s="57"/>
      <c r="AU8" s="57"/>
      <c r="AV8" s="57"/>
      <c r="AW8" s="57"/>
      <c r="AX8" s="57"/>
      <c r="AY8" s="57">
        <f>データ!S6</f>
        <v>495.1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67.760000000000005</v>
      </c>
      <c r="K10" s="57"/>
      <c r="L10" s="57"/>
      <c r="M10" s="57"/>
      <c r="N10" s="57"/>
      <c r="O10" s="57"/>
      <c r="P10" s="57"/>
      <c r="Q10" s="57"/>
      <c r="R10" s="57">
        <f>データ!O6</f>
        <v>100</v>
      </c>
      <c r="S10" s="57"/>
      <c r="T10" s="57"/>
      <c r="U10" s="57"/>
      <c r="V10" s="57"/>
      <c r="W10" s="57"/>
      <c r="X10" s="57"/>
      <c r="Y10" s="57"/>
      <c r="Z10" s="65">
        <f>データ!P6</f>
        <v>2900</v>
      </c>
      <c r="AA10" s="65"/>
      <c r="AB10" s="65"/>
      <c r="AC10" s="65"/>
      <c r="AD10" s="65"/>
      <c r="AE10" s="65"/>
      <c r="AF10" s="65"/>
      <c r="AG10" s="65"/>
      <c r="AH10" s="2"/>
      <c r="AI10" s="65">
        <f>データ!T6</f>
        <v>19088</v>
      </c>
      <c r="AJ10" s="65"/>
      <c r="AK10" s="65"/>
      <c r="AL10" s="65"/>
      <c r="AM10" s="65"/>
      <c r="AN10" s="65"/>
      <c r="AO10" s="65"/>
      <c r="AP10" s="65"/>
      <c r="AQ10" s="57">
        <f>データ!U6</f>
        <v>40.049999999999997</v>
      </c>
      <c r="AR10" s="57"/>
      <c r="AS10" s="57"/>
      <c r="AT10" s="57"/>
      <c r="AU10" s="57"/>
      <c r="AV10" s="57"/>
      <c r="AW10" s="57"/>
      <c r="AX10" s="57"/>
      <c r="AY10" s="57">
        <f>データ!V6</f>
        <v>476.6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P1" workbookViewId="0">
      <selection activeCell="DU12" sqref="DU12"/>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234451</v>
      </c>
      <c r="D6" s="31">
        <f t="shared" si="3"/>
        <v>46</v>
      </c>
      <c r="E6" s="31">
        <f t="shared" si="3"/>
        <v>1</v>
      </c>
      <c r="F6" s="31">
        <f t="shared" si="3"/>
        <v>0</v>
      </c>
      <c r="G6" s="31">
        <f t="shared" si="3"/>
        <v>1</v>
      </c>
      <c r="H6" s="31" t="str">
        <f t="shared" si="3"/>
        <v>愛知県　南知多町</v>
      </c>
      <c r="I6" s="31" t="str">
        <f t="shared" si="3"/>
        <v>法適用</v>
      </c>
      <c r="J6" s="31" t="str">
        <f t="shared" si="3"/>
        <v>水道事業</v>
      </c>
      <c r="K6" s="31" t="str">
        <f t="shared" si="3"/>
        <v>末端給水事業</v>
      </c>
      <c r="L6" s="31" t="str">
        <f t="shared" si="3"/>
        <v>A6</v>
      </c>
      <c r="M6" s="32" t="str">
        <f t="shared" si="3"/>
        <v>-</v>
      </c>
      <c r="N6" s="32">
        <f t="shared" si="3"/>
        <v>67.760000000000005</v>
      </c>
      <c r="O6" s="32">
        <f t="shared" si="3"/>
        <v>100</v>
      </c>
      <c r="P6" s="32">
        <f t="shared" si="3"/>
        <v>2900</v>
      </c>
      <c r="Q6" s="32">
        <f t="shared" si="3"/>
        <v>18997</v>
      </c>
      <c r="R6" s="32">
        <f t="shared" si="3"/>
        <v>38.369999999999997</v>
      </c>
      <c r="S6" s="32">
        <f t="shared" si="3"/>
        <v>495.1</v>
      </c>
      <c r="T6" s="32">
        <f t="shared" si="3"/>
        <v>19088</v>
      </c>
      <c r="U6" s="32">
        <f t="shared" si="3"/>
        <v>40.049999999999997</v>
      </c>
      <c r="V6" s="32">
        <f t="shared" si="3"/>
        <v>476.6</v>
      </c>
      <c r="W6" s="33">
        <f>IF(W7="",NA(),W7)</f>
        <v>107.4</v>
      </c>
      <c r="X6" s="33">
        <f t="shared" ref="X6:AF6" si="4">IF(X7="",NA(),X7)</f>
        <v>105.34</v>
      </c>
      <c r="Y6" s="33">
        <f t="shared" si="4"/>
        <v>104.7</v>
      </c>
      <c r="Z6" s="33">
        <f t="shared" si="4"/>
        <v>104.38</v>
      </c>
      <c r="AA6" s="33">
        <f t="shared" si="4"/>
        <v>104.84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592.29</v>
      </c>
      <c r="AT6" s="33">
        <f t="shared" ref="AT6:BB6" si="6">IF(AT7="",NA(),AT7)</f>
        <v>1781.3</v>
      </c>
      <c r="AU6" s="33">
        <f t="shared" si="6"/>
        <v>2267.1799999999998</v>
      </c>
      <c r="AV6" s="33">
        <f t="shared" si="6"/>
        <v>428.8</v>
      </c>
      <c r="AW6" s="33">
        <f t="shared" si="6"/>
        <v>470.73</v>
      </c>
      <c r="AX6" s="33">
        <f t="shared" si="6"/>
        <v>995.5</v>
      </c>
      <c r="AY6" s="33">
        <f t="shared" si="6"/>
        <v>915.5</v>
      </c>
      <c r="AZ6" s="33">
        <f t="shared" si="6"/>
        <v>963.24</v>
      </c>
      <c r="BA6" s="33">
        <f t="shared" si="6"/>
        <v>381.53</v>
      </c>
      <c r="BB6" s="33">
        <f t="shared" si="6"/>
        <v>391.54</v>
      </c>
      <c r="BC6" s="32" t="str">
        <f>IF(BC7="","",IF(BC7="-","【-】","【"&amp;SUBSTITUTE(TEXT(BC7,"#,##0.00"),"-","△")&amp;"】"))</f>
        <v>【262.74】</v>
      </c>
      <c r="BD6" s="33">
        <f>IF(BD7="",NA(),BD7)</f>
        <v>285.86</v>
      </c>
      <c r="BE6" s="33">
        <f t="shared" ref="BE6:BM6" si="7">IF(BE7="",NA(),BE7)</f>
        <v>287.13</v>
      </c>
      <c r="BF6" s="33">
        <f t="shared" si="7"/>
        <v>303.02999999999997</v>
      </c>
      <c r="BG6" s="33">
        <f t="shared" si="7"/>
        <v>314.72000000000003</v>
      </c>
      <c r="BH6" s="33">
        <f t="shared" si="7"/>
        <v>341.48</v>
      </c>
      <c r="BI6" s="33">
        <f t="shared" si="7"/>
        <v>414.59</v>
      </c>
      <c r="BJ6" s="33">
        <f t="shared" si="7"/>
        <v>404.78</v>
      </c>
      <c r="BK6" s="33">
        <f t="shared" si="7"/>
        <v>400.38</v>
      </c>
      <c r="BL6" s="33">
        <f t="shared" si="7"/>
        <v>393.27</v>
      </c>
      <c r="BM6" s="33">
        <f t="shared" si="7"/>
        <v>386.97</v>
      </c>
      <c r="BN6" s="32" t="str">
        <f>IF(BN7="","",IF(BN7="-","【-】","【"&amp;SUBSTITUTE(TEXT(BN7,"#,##0.00"),"-","△")&amp;"】"))</f>
        <v>【276.38】</v>
      </c>
      <c r="BO6" s="33">
        <f>IF(BO7="",NA(),BO7)</f>
        <v>101</v>
      </c>
      <c r="BP6" s="33">
        <f t="shared" ref="BP6:BX6" si="8">IF(BP7="",NA(),BP7)</f>
        <v>99.23</v>
      </c>
      <c r="BQ6" s="33">
        <f t="shared" si="8"/>
        <v>99.05</v>
      </c>
      <c r="BR6" s="33">
        <f t="shared" si="8"/>
        <v>93.61</v>
      </c>
      <c r="BS6" s="33">
        <f t="shared" si="8"/>
        <v>94.05</v>
      </c>
      <c r="BT6" s="33">
        <f t="shared" si="8"/>
        <v>97.71</v>
      </c>
      <c r="BU6" s="33">
        <f t="shared" si="8"/>
        <v>98.07</v>
      </c>
      <c r="BV6" s="33">
        <f t="shared" si="8"/>
        <v>96.56</v>
      </c>
      <c r="BW6" s="33">
        <f t="shared" si="8"/>
        <v>100.47</v>
      </c>
      <c r="BX6" s="33">
        <f t="shared" si="8"/>
        <v>101.72</v>
      </c>
      <c r="BY6" s="32" t="str">
        <f>IF(BY7="","",IF(BY7="-","【-】","【"&amp;SUBSTITUTE(TEXT(BY7,"#,##0.00"),"-","△")&amp;"】"))</f>
        <v>【104.99】</v>
      </c>
      <c r="BZ6" s="33">
        <f>IF(BZ7="",NA(),BZ7)</f>
        <v>193.09</v>
      </c>
      <c r="CA6" s="33">
        <f t="shared" ref="CA6:CI6" si="9">IF(CA7="",NA(),CA7)</f>
        <v>197.16</v>
      </c>
      <c r="CB6" s="33">
        <f t="shared" si="9"/>
        <v>196.42</v>
      </c>
      <c r="CC6" s="33">
        <f t="shared" si="9"/>
        <v>207.53</v>
      </c>
      <c r="CD6" s="33">
        <f t="shared" si="9"/>
        <v>206.45</v>
      </c>
      <c r="CE6" s="33">
        <f t="shared" si="9"/>
        <v>173.56</v>
      </c>
      <c r="CF6" s="33">
        <f t="shared" si="9"/>
        <v>172.26</v>
      </c>
      <c r="CG6" s="33">
        <f t="shared" si="9"/>
        <v>177.14</v>
      </c>
      <c r="CH6" s="33">
        <f t="shared" si="9"/>
        <v>169.82</v>
      </c>
      <c r="CI6" s="33">
        <f t="shared" si="9"/>
        <v>168.2</v>
      </c>
      <c r="CJ6" s="32" t="str">
        <f>IF(CJ7="","",IF(CJ7="-","【-】","【"&amp;SUBSTITUTE(TEXT(CJ7,"#,##0.00"),"-","△")&amp;"】"))</f>
        <v>【163.72】</v>
      </c>
      <c r="CK6" s="33">
        <f>IF(CK7="",NA(),CK7)</f>
        <v>44.23</v>
      </c>
      <c r="CL6" s="33">
        <f t="shared" ref="CL6:CT6" si="10">IF(CL7="",NA(),CL7)</f>
        <v>44.94</v>
      </c>
      <c r="CM6" s="33">
        <f t="shared" si="10"/>
        <v>44.2</v>
      </c>
      <c r="CN6" s="33">
        <f t="shared" si="10"/>
        <v>43.15</v>
      </c>
      <c r="CO6" s="33">
        <f t="shared" si="10"/>
        <v>42.41</v>
      </c>
      <c r="CP6" s="33">
        <f t="shared" si="10"/>
        <v>55.84</v>
      </c>
      <c r="CQ6" s="33">
        <f t="shared" si="10"/>
        <v>55.68</v>
      </c>
      <c r="CR6" s="33">
        <f t="shared" si="10"/>
        <v>55.64</v>
      </c>
      <c r="CS6" s="33">
        <f t="shared" si="10"/>
        <v>55.13</v>
      </c>
      <c r="CT6" s="33">
        <f t="shared" si="10"/>
        <v>54.77</v>
      </c>
      <c r="CU6" s="32" t="str">
        <f>IF(CU7="","",IF(CU7="-","【-】","【"&amp;SUBSTITUTE(TEXT(CU7,"#,##0.00"),"-","△")&amp;"】"))</f>
        <v>【59.76】</v>
      </c>
      <c r="CV6" s="33">
        <f>IF(CV7="",NA(),CV7)</f>
        <v>90.61</v>
      </c>
      <c r="CW6" s="33">
        <f t="shared" ref="CW6:DE6" si="11">IF(CW7="",NA(),CW7)</f>
        <v>90.22</v>
      </c>
      <c r="CX6" s="33">
        <f t="shared" si="11"/>
        <v>88.74</v>
      </c>
      <c r="CY6" s="33">
        <f t="shared" si="11"/>
        <v>87.4</v>
      </c>
      <c r="CZ6" s="33">
        <f t="shared" si="11"/>
        <v>88.07</v>
      </c>
      <c r="DA6" s="33">
        <f t="shared" si="11"/>
        <v>83.11</v>
      </c>
      <c r="DB6" s="33">
        <f t="shared" si="11"/>
        <v>83.18</v>
      </c>
      <c r="DC6" s="33">
        <f t="shared" si="11"/>
        <v>83.09</v>
      </c>
      <c r="DD6" s="33">
        <f t="shared" si="11"/>
        <v>83</v>
      </c>
      <c r="DE6" s="33">
        <f t="shared" si="11"/>
        <v>82.89</v>
      </c>
      <c r="DF6" s="32" t="str">
        <f>IF(DF7="","",IF(DF7="-","【-】","【"&amp;SUBSTITUTE(TEXT(DF7,"#,##0.00"),"-","△")&amp;"】"))</f>
        <v>【89.95】</v>
      </c>
      <c r="DG6" s="33">
        <f>IF(DG7="",NA(),DG7)</f>
        <v>29.24</v>
      </c>
      <c r="DH6" s="33">
        <f t="shared" ref="DH6:DP6" si="12">IF(DH7="",NA(),DH7)</f>
        <v>30.18</v>
      </c>
      <c r="DI6" s="33">
        <f t="shared" si="12"/>
        <v>31.88</v>
      </c>
      <c r="DJ6" s="33">
        <f t="shared" si="12"/>
        <v>46.57</v>
      </c>
      <c r="DK6" s="33">
        <f t="shared" si="12"/>
        <v>47.45</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13.08</v>
      </c>
      <c r="DS6" s="33">
        <f t="shared" ref="DS6:EA6" si="13">IF(DS7="",NA(),DS7)</f>
        <v>12.85</v>
      </c>
      <c r="DT6" s="33">
        <f t="shared" si="13"/>
        <v>12.87</v>
      </c>
      <c r="DU6" s="33">
        <f t="shared" si="13"/>
        <v>12.66</v>
      </c>
      <c r="DV6" s="33">
        <f t="shared" si="13"/>
        <v>12.15</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0.42</v>
      </c>
      <c r="ED6" s="33">
        <f t="shared" ref="ED6:EL6" si="14">IF(ED7="",NA(),ED7)</f>
        <v>0.39</v>
      </c>
      <c r="EE6" s="33">
        <f t="shared" si="14"/>
        <v>0.55000000000000004</v>
      </c>
      <c r="EF6" s="33">
        <f t="shared" si="14"/>
        <v>0.11</v>
      </c>
      <c r="EG6" s="33">
        <f t="shared" si="14"/>
        <v>0.73</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234451</v>
      </c>
      <c r="D7" s="35">
        <v>46</v>
      </c>
      <c r="E7" s="35">
        <v>1</v>
      </c>
      <c r="F7" s="35">
        <v>0</v>
      </c>
      <c r="G7" s="35">
        <v>1</v>
      </c>
      <c r="H7" s="35" t="s">
        <v>93</v>
      </c>
      <c r="I7" s="35" t="s">
        <v>94</v>
      </c>
      <c r="J7" s="35" t="s">
        <v>95</v>
      </c>
      <c r="K7" s="35" t="s">
        <v>96</v>
      </c>
      <c r="L7" s="35" t="s">
        <v>97</v>
      </c>
      <c r="M7" s="36" t="s">
        <v>98</v>
      </c>
      <c r="N7" s="36">
        <v>67.760000000000005</v>
      </c>
      <c r="O7" s="36">
        <v>100</v>
      </c>
      <c r="P7" s="36">
        <v>2900</v>
      </c>
      <c r="Q7" s="36">
        <v>18997</v>
      </c>
      <c r="R7" s="36">
        <v>38.369999999999997</v>
      </c>
      <c r="S7" s="36">
        <v>495.1</v>
      </c>
      <c r="T7" s="36">
        <v>19088</v>
      </c>
      <c r="U7" s="36">
        <v>40.049999999999997</v>
      </c>
      <c r="V7" s="36">
        <v>476.6</v>
      </c>
      <c r="W7" s="36">
        <v>107.4</v>
      </c>
      <c r="X7" s="36">
        <v>105.34</v>
      </c>
      <c r="Y7" s="36">
        <v>104.7</v>
      </c>
      <c r="Z7" s="36">
        <v>104.38</v>
      </c>
      <c r="AA7" s="36">
        <v>104.84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592.29</v>
      </c>
      <c r="AT7" s="36">
        <v>1781.3</v>
      </c>
      <c r="AU7" s="36">
        <v>2267.1799999999998</v>
      </c>
      <c r="AV7" s="36">
        <v>428.8</v>
      </c>
      <c r="AW7" s="36">
        <v>470.73</v>
      </c>
      <c r="AX7" s="36">
        <v>995.5</v>
      </c>
      <c r="AY7" s="36">
        <v>915.5</v>
      </c>
      <c r="AZ7" s="36">
        <v>963.24</v>
      </c>
      <c r="BA7" s="36">
        <v>381.53</v>
      </c>
      <c r="BB7" s="36">
        <v>391.54</v>
      </c>
      <c r="BC7" s="36">
        <v>262.74</v>
      </c>
      <c r="BD7" s="36">
        <v>285.86</v>
      </c>
      <c r="BE7" s="36">
        <v>287.13</v>
      </c>
      <c r="BF7" s="36">
        <v>303.02999999999997</v>
      </c>
      <c r="BG7" s="36">
        <v>314.72000000000003</v>
      </c>
      <c r="BH7" s="36">
        <v>341.48</v>
      </c>
      <c r="BI7" s="36">
        <v>414.59</v>
      </c>
      <c r="BJ7" s="36">
        <v>404.78</v>
      </c>
      <c r="BK7" s="36">
        <v>400.38</v>
      </c>
      <c r="BL7" s="36">
        <v>393.27</v>
      </c>
      <c r="BM7" s="36">
        <v>386.97</v>
      </c>
      <c r="BN7" s="36">
        <v>276.38</v>
      </c>
      <c r="BO7" s="36">
        <v>101</v>
      </c>
      <c r="BP7" s="36">
        <v>99.23</v>
      </c>
      <c r="BQ7" s="36">
        <v>99.05</v>
      </c>
      <c r="BR7" s="36">
        <v>93.61</v>
      </c>
      <c r="BS7" s="36">
        <v>94.05</v>
      </c>
      <c r="BT7" s="36">
        <v>97.71</v>
      </c>
      <c r="BU7" s="36">
        <v>98.07</v>
      </c>
      <c r="BV7" s="36">
        <v>96.56</v>
      </c>
      <c r="BW7" s="36">
        <v>100.47</v>
      </c>
      <c r="BX7" s="36">
        <v>101.72</v>
      </c>
      <c r="BY7" s="36">
        <v>104.99</v>
      </c>
      <c r="BZ7" s="36">
        <v>193.09</v>
      </c>
      <c r="CA7" s="36">
        <v>197.16</v>
      </c>
      <c r="CB7" s="36">
        <v>196.42</v>
      </c>
      <c r="CC7" s="36">
        <v>207.53</v>
      </c>
      <c r="CD7" s="36">
        <v>206.45</v>
      </c>
      <c r="CE7" s="36">
        <v>173.56</v>
      </c>
      <c r="CF7" s="36">
        <v>172.26</v>
      </c>
      <c r="CG7" s="36">
        <v>177.14</v>
      </c>
      <c r="CH7" s="36">
        <v>169.82</v>
      </c>
      <c r="CI7" s="36">
        <v>168.2</v>
      </c>
      <c r="CJ7" s="36">
        <v>163.72</v>
      </c>
      <c r="CK7" s="36">
        <v>44.23</v>
      </c>
      <c r="CL7" s="36">
        <v>44.94</v>
      </c>
      <c r="CM7" s="36">
        <v>44.2</v>
      </c>
      <c r="CN7" s="36">
        <v>43.15</v>
      </c>
      <c r="CO7" s="36">
        <v>42.41</v>
      </c>
      <c r="CP7" s="36">
        <v>55.84</v>
      </c>
      <c r="CQ7" s="36">
        <v>55.68</v>
      </c>
      <c r="CR7" s="36">
        <v>55.64</v>
      </c>
      <c r="CS7" s="36">
        <v>55.13</v>
      </c>
      <c r="CT7" s="36">
        <v>54.77</v>
      </c>
      <c r="CU7" s="36">
        <v>59.76</v>
      </c>
      <c r="CV7" s="36">
        <v>90.61</v>
      </c>
      <c r="CW7" s="36">
        <v>90.22</v>
      </c>
      <c r="CX7" s="36">
        <v>88.74</v>
      </c>
      <c r="CY7" s="36">
        <v>87.4</v>
      </c>
      <c r="CZ7" s="36">
        <v>88.07</v>
      </c>
      <c r="DA7" s="36">
        <v>83.11</v>
      </c>
      <c r="DB7" s="36">
        <v>83.18</v>
      </c>
      <c r="DC7" s="36">
        <v>83.09</v>
      </c>
      <c r="DD7" s="36">
        <v>83</v>
      </c>
      <c r="DE7" s="36">
        <v>82.89</v>
      </c>
      <c r="DF7" s="36">
        <v>89.95</v>
      </c>
      <c r="DG7" s="36">
        <v>29.24</v>
      </c>
      <c r="DH7" s="36">
        <v>30.18</v>
      </c>
      <c r="DI7" s="36">
        <v>31.88</v>
      </c>
      <c r="DJ7" s="36">
        <v>46.57</v>
      </c>
      <c r="DK7" s="36">
        <v>47.45</v>
      </c>
      <c r="DL7" s="36">
        <v>37.090000000000003</v>
      </c>
      <c r="DM7" s="36">
        <v>38.07</v>
      </c>
      <c r="DN7" s="36">
        <v>39.06</v>
      </c>
      <c r="DO7" s="36">
        <v>46.66</v>
      </c>
      <c r="DP7" s="36">
        <v>47.46</v>
      </c>
      <c r="DQ7" s="36">
        <v>47.18</v>
      </c>
      <c r="DR7" s="36">
        <v>13.08</v>
      </c>
      <c r="DS7" s="36">
        <v>12.85</v>
      </c>
      <c r="DT7" s="36">
        <v>12.87</v>
      </c>
      <c r="DU7" s="36">
        <v>12.66</v>
      </c>
      <c r="DV7" s="36">
        <v>12.15</v>
      </c>
      <c r="DW7" s="36">
        <v>6.63</v>
      </c>
      <c r="DX7" s="36">
        <v>7.73</v>
      </c>
      <c r="DY7" s="36">
        <v>8.8699999999999992</v>
      </c>
      <c r="DZ7" s="36">
        <v>9.85</v>
      </c>
      <c r="EA7" s="36">
        <v>9.7100000000000009</v>
      </c>
      <c r="EB7" s="36">
        <v>13.18</v>
      </c>
      <c r="EC7" s="36">
        <v>0.42</v>
      </c>
      <c r="ED7" s="36">
        <v>0.39</v>
      </c>
      <c r="EE7" s="36">
        <v>0.55000000000000004</v>
      </c>
      <c r="EF7" s="36">
        <v>0.11</v>
      </c>
      <c r="EG7" s="36">
        <v>0.73</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2017-02-15T07:18:24Z</cp:lastPrinted>
  <dcterms:created xsi:type="dcterms:W3CDTF">2017-02-01T08:43:19Z</dcterms:created>
  <dcterms:modified xsi:type="dcterms:W3CDTF">2017-02-21T12:33:39Z</dcterms:modified>
  <cp:category/>
</cp:coreProperties>
</file>