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<sst xmlns="http://schemas.openxmlformats.org/spreadsheetml/2006/main" count="221" uniqueCount="111">
  <si>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</si>
  <si>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</si>
  <si>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</si>
  <si>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</si>
  <si>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</si>
  <si>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</si>
  <si>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</si>
  <si>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</si>
  <si>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</si>
  <si>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</si>
  <si>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</si>
  <si>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</si>
  <si>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</si>
  <si>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</si>
  <si>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</si>
  <si>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</si>
  <si>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</si>
  <si>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</si>
  <si>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</si>
  <si>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</si>
  <si>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</si>
  <si>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</si>
  <si>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</si>
  <si>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</si>
  <si>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</si>
  <si>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</si>
  <si>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</si>
  <si>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</si>
  <si>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</si>
  <si>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</si>
  <si>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</si>
  <si>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</si>
  <si>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</si>
  <si>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</si>
  <si>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</si>
  <si>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</si>
  <si>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</si>
  <si>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</si>
  <si>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</si>
  <si>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</si>
  <si>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</si>
  <si>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</si>
  <si>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</si>
  <si>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</si>
  <si>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</si>
  <si>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</si>
  <si>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</si>
  <si>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</si>
  <si>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</si>
  <si>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</si>
  <si>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</si>
  <si>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</si>
  <si>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</si>
  <si>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</si>
  <si>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</si>
  <si>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</si>
  <si>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</si>
  <si>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</si>
  <si>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</si>
  <si>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</si>
  <si>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</si>
  <si>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</si>
  <si>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</si>
  <si>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</si>
  <si>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</si>
  <si>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</si>
  <si>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</si>
  <si>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</si>
  <si>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</si>
  <si>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</si>
  <si>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</si>
  <si>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</si>
  <si>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</si>
  <si>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</si>
  <si>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</si>
  <si>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</si>
  <si>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</si>
  <si>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</si>
  <si>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</si>
  <si>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</si>
  <si>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</si>
  <si>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</si>
  <si>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</si>
  <si>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</si>
  <si>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</si>
  <si>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</si>
  <si>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</si>
  <si>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</si>
  <si>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</si>
  <si>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</si>
  <si>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</si>
  <si>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</si>
  <si>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</si>
  <si>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</si>
  <si>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</si>
  <si>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</si>
  <si>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南知多町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</si>
  <si>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</si>
  <si>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</si>
  <si>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</si>
  <si>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</si>
  <si>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</si>
  <si>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</si>
  <si>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</si>
  <si>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</si>
  <si>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</si>
  <si>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</si>
  <si>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</si>
  <si>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他市町と比較して、健全経営を続けているが、経年劣化は避けられず、今後の大規模改修等に備えた施策を講じていく必要がある。
　このことから、老朽化した施設を更新するための機能保全計画を策定し、計画的に保全工事を実施していく予定である。
　また、経済戦略の策定も視野に入れ、より効率的な経営の検討を進めていく。</t>
    <rPh sb="1" eb="2">
      <t>ホカ</t>
    </rPh>
    <rPh sb="2" eb="3">
      <t>シ</t>
    </rPh>
    <rPh sb="3" eb="4">
      <t>マチ</t>
    </rPh>
    <rPh sb="5" eb="7">
      <t>ヒカク</t>
    </rPh>
    <rPh sb="10" eb="12">
      <t>ケンゼン</t>
    </rPh>
    <rPh sb="12" eb="14">
      <t>ケイエイ</t>
    </rPh>
    <rPh sb="15" eb="16">
      <t>ツヅ</t>
    </rPh>
    <rPh sb="22" eb="24">
      <t>ケイネン</t>
    </rPh>
    <rPh sb="24" eb="26">
      <t>レッカ</t>
    </rPh>
    <rPh sb="27" eb="28">
      <t>サ</t>
    </rPh>
    <rPh sb="33" eb="35">
      <t>コンゴ</t>
    </rPh>
    <rPh sb="36" eb="39">
      <t>ダイキボ</t>
    </rPh>
    <rPh sb="39" eb="42">
      <t>カイシュウトウ</t>
    </rPh>
    <rPh sb="43" eb="44">
      <t>ソナ</t>
    </rPh>
    <rPh sb="46" eb="48">
      <t>シサク</t>
    </rPh>
    <rPh sb="49" eb="50">
      <t>コウ</t>
    </rPh>
    <rPh sb="54" eb="56">
      <t>ヒツヨウ</t>
    </rPh>
    <rPh sb="69" eb="72">
      <t>ロウキュウカ</t>
    </rPh>
    <rPh sb="74" eb="76">
      <t>シセツ</t>
    </rPh>
    <rPh sb="77" eb="79">
      <t>コウシン</t>
    </rPh>
    <rPh sb="84" eb="86">
      <t>キノウ</t>
    </rPh>
    <rPh sb="86" eb="88">
      <t>ホゼン</t>
    </rPh>
    <rPh sb="88" eb="90">
      <t>ケイカク</t>
    </rPh>
    <rPh sb="91" eb="93">
      <t>サクテイ</t>
    </rPh>
    <rPh sb="95" eb="98">
      <t>ケイカクテキ</t>
    </rPh>
    <rPh sb="99" eb="101">
      <t>ホゼン</t>
    </rPh>
    <rPh sb="101" eb="103">
      <t>コウジ</t>
    </rPh>
    <rPh sb="104" eb="106">
      <t>ジッシ</t>
    </rPh>
    <rPh sb="110" eb="112">
      <t>ヨテイ</t>
    </rPh>
    <rPh sb="121" eb="123">
      <t>ケイザイ</t>
    </rPh>
    <rPh sb="123" eb="125">
      <t>センリャク</t>
    </rPh>
    <rPh sb="126" eb="128">
      <t>サクテイ</t>
    </rPh>
    <rPh sb="129" eb="131">
      <t>シヤ</t>
    </rPh>
    <rPh sb="132" eb="133">
      <t>イ</t>
    </rPh>
    <rPh sb="137" eb="140">
      <t>コウリツテキ</t>
    </rPh>
    <rPh sb="141" eb="143">
      <t>ケイエイ</t>
    </rPh>
    <rPh sb="144" eb="146">
      <t>ケントウ</t>
    </rPh>
    <rPh sb="147" eb="148">
      <t>スス</t>
    </rPh>
    <phoneticPr fontId="4"/>
  </si>
  <si>
    <t>　平成15年8月の一部供用開始より12年経過した。
　日間賀島浄化センターや各中継ポンプ等の維持管理に努めているが、今後各施設の長寿命化対策を図る。</t>
    <rPh sb="1" eb="3">
      <t>ヘイセイ</t>
    </rPh>
    <rPh sb="5" eb="6">
      <t>ネン</t>
    </rPh>
    <rPh sb="7" eb="8">
      <t>ガツ</t>
    </rPh>
    <rPh sb="9" eb="11">
      <t>イチブ</t>
    </rPh>
    <rPh sb="11" eb="13">
      <t>キョウヨウ</t>
    </rPh>
    <rPh sb="13" eb="15">
      <t>カイシ</t>
    </rPh>
    <rPh sb="19" eb="20">
      <t>ネン</t>
    </rPh>
    <rPh sb="20" eb="22">
      <t>ケイカ</t>
    </rPh>
    <rPh sb="27" eb="31">
      <t>ヒマカジマ</t>
    </rPh>
    <rPh sb="31" eb="33">
      <t>ジョウカ</t>
    </rPh>
    <rPh sb="38" eb="39">
      <t>カク</t>
    </rPh>
    <rPh sb="39" eb="41">
      <t>チュウケイ</t>
    </rPh>
    <rPh sb="44" eb="45">
      <t>トウ</t>
    </rPh>
    <rPh sb="46" eb="48">
      <t>イジ</t>
    </rPh>
    <rPh sb="48" eb="50">
      <t>カンリ</t>
    </rPh>
    <rPh sb="51" eb="52">
      <t>ツト</t>
    </rPh>
    <rPh sb="58" eb="60">
      <t>コンゴ</t>
    </rPh>
    <rPh sb="60" eb="63">
      <t>カクシセツ</t>
    </rPh>
    <rPh sb="64" eb="65">
      <t>チョウ</t>
    </rPh>
    <rPh sb="65" eb="67">
      <t>ジュミョウ</t>
    </rPh>
    <rPh sb="67" eb="68">
      <t>カ</t>
    </rPh>
    <rPh sb="68" eb="70">
      <t>タイサク</t>
    </rPh>
    <rPh sb="71" eb="72">
      <t>ハカ</t>
    </rPh>
    <phoneticPr fontId="4"/>
  </si>
  <si>
    <t xml:space="preserve">①収益的収支比率
　平成23年度以降100％以上となっており、経営健全性は保たれている。
④企業債残高対事業規模比率
　平成23年度の当初事業計画完了後、新規の借入れは減少しているが、今後予想される更新に向けて適切な数値となるよう努める。
⑤経費回収率
　使用料で回収すべき経費を、全て使用料で賄えていない100％未満が続いているが、更なる費用削減や効率化を進めて改善を図る。
⑥汚水処理原価
　今後は経年劣化等により汚水処理原価増加は避けられないが、投資の効率化や経費の削減等を図り改善に努める。
⑦施設利用率
　季節変動の大きい観光人口を抱えていることは観光地である日間賀島の特性であるが、今後も平準化に向けた改善を進めていく。
⑧水洗化率
　今後も水洗化率100％に向けた未加入者対策等に努める。
</t>
    <rPh sb="1" eb="4">
      <t>シュウエキテキ</t>
    </rPh>
    <rPh sb="4" eb="6">
      <t>シュウシ</t>
    </rPh>
    <rPh sb="6" eb="8">
      <t>ヒリツ</t>
    </rPh>
    <rPh sb="10" eb="12">
      <t>ヘイセイ</t>
    </rPh>
    <rPh sb="14" eb="16">
      <t>ネンド</t>
    </rPh>
    <rPh sb="16" eb="18">
      <t>イコウ</t>
    </rPh>
    <rPh sb="22" eb="24">
      <t>イジョウ</t>
    </rPh>
    <rPh sb="31" eb="33">
      <t>ケイエイ</t>
    </rPh>
    <rPh sb="33" eb="36">
      <t>ケンゼンセイ</t>
    </rPh>
    <rPh sb="37" eb="38">
      <t>タモ</t>
    </rPh>
    <rPh sb="46" eb="48">
      <t>キギョウ</t>
    </rPh>
    <rPh sb="342" eb="343">
      <t>シャ</t>
    </rPh>
    <rPh sb="343" eb="346">
      <t>タイサクナド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</si>
</sst>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0.09</c:v>
                </c:pt>
                <c:pt idx="1">
                  <c:v>0.19</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2906112"/>
        <c:axId val="1029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102906112"/>
        <c:axId val="102920576"/>
      </c:lineChart>
      <c:dateAx>
        <c:axId val="102906112"/>
        <c:scaling>
          <c:orientation val="minMax"/>
        </c:scaling>
        <c:delete val="1"/>
        <c:axPos val="b"/>
        <c:numFmt formatCode="ge" sourceLinked="1"/>
        <c:majorTickMark val="none"/>
        <c:minorTickMark val="none"/>
        <c:tickLblPos val="none"/>
        <c:crossAx val="102920576"/>
        <c:crosses val="autoZero"/>
        <c:auto val="1"/>
        <c:lblOffset val="100"/>
        <c:baseTimeUnit val="years"/>
      </c:dateAx>
      <c:valAx>
        <c:axId val="1029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41.7</c:v>
                </c:pt>
                <c:pt idx="1">
                  <c:v>41.7</c:v>
                </c:pt>
                <c:pt idx="2">
                  <c:v>41.12</c:v>
                </c:pt>
                <c:pt idx="3">
                  <c:v>40.49</c:v>
                </c:pt>
                <c:pt idx="4">
                  <c:v>41.12</c:v>
                </c:pt>
              </c:numCache>
            </c:numRef>
          </c:val>
        </c:ser>
        <c:dLbls>
          <c:showLegendKey val="0"/>
          <c:showVal val="0"/>
          <c:showCatName val="0"/>
          <c:showSerName val="0"/>
          <c:showPercent val="0"/>
          <c:showBubbleSize val="0"/>
        </c:dLbls>
        <c:gapWidth val="150"/>
        <c:axId val="107518592"/>
        <c:axId val="10753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107518592"/>
        <c:axId val="107533056"/>
      </c:lineChart>
      <c:dateAx>
        <c:axId val="107518592"/>
        <c:scaling>
          <c:orientation val="minMax"/>
        </c:scaling>
        <c:delete val="1"/>
        <c:axPos val="b"/>
        <c:numFmt formatCode="ge" sourceLinked="1"/>
        <c:majorTickMark val="none"/>
        <c:minorTickMark val="none"/>
        <c:tickLblPos val="none"/>
        <c:crossAx val="107533056"/>
        <c:crosses val="autoZero"/>
        <c:auto val="1"/>
        <c:lblOffset val="100"/>
        <c:baseTimeUnit val="years"/>
      </c:dateAx>
      <c:valAx>
        <c:axId val="1075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96.2</c:v>
                </c:pt>
                <c:pt idx="1">
                  <c:v>96.37</c:v>
                </c:pt>
                <c:pt idx="2">
                  <c:v>97.02</c:v>
                </c:pt>
                <c:pt idx="3">
                  <c:v>97.12</c:v>
                </c:pt>
                <c:pt idx="4">
                  <c:v>97.42</c:v>
                </c:pt>
              </c:numCache>
            </c:numRef>
          </c:val>
        </c:ser>
        <c:dLbls>
          <c:showLegendKey val="0"/>
          <c:showVal val="0"/>
          <c:showCatName val="0"/>
          <c:showSerName val="0"/>
          <c:showPercent val="0"/>
          <c:showBubbleSize val="0"/>
        </c:dLbls>
        <c:gapWidth val="150"/>
        <c:axId val="107235584"/>
        <c:axId val="10723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107235584"/>
        <c:axId val="107237760"/>
      </c:lineChart>
      <c:dateAx>
        <c:axId val="107235584"/>
        <c:scaling>
          <c:orientation val="minMax"/>
        </c:scaling>
        <c:delete val="1"/>
        <c:axPos val="b"/>
        <c:numFmt formatCode="ge" sourceLinked="1"/>
        <c:majorTickMark val="none"/>
        <c:minorTickMark val="none"/>
        <c:tickLblPos val="none"/>
        <c:crossAx val="107237760"/>
        <c:crosses val="autoZero"/>
        <c:auto val="1"/>
        <c:lblOffset val="100"/>
        <c:baseTimeUnit val="years"/>
      </c:dateAx>
      <c:valAx>
        <c:axId val="1072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100.63</c:v>
                </c:pt>
                <c:pt idx="1">
                  <c:v>103.83</c:v>
                </c:pt>
                <c:pt idx="2">
                  <c:v>125.63</c:v>
                </c:pt>
                <c:pt idx="3">
                  <c:v>121.46</c:v>
                </c:pt>
                <c:pt idx="4">
                  <c:v>118.17</c:v>
                </c:pt>
              </c:numCache>
            </c:numRef>
          </c:val>
        </c:ser>
        <c:dLbls>
          <c:showLegendKey val="0"/>
          <c:showVal val="0"/>
          <c:showCatName val="0"/>
          <c:showSerName val="0"/>
          <c:showPercent val="0"/>
          <c:showBubbleSize val="0"/>
        </c:dLbls>
        <c:gapWidth val="150"/>
        <c:axId val="102950784"/>
        <c:axId val="10577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950784"/>
        <c:axId val="105779200"/>
      </c:lineChart>
      <c:dateAx>
        <c:axId val="102950784"/>
        <c:scaling>
          <c:orientation val="minMax"/>
        </c:scaling>
        <c:delete val="1"/>
        <c:axPos val="b"/>
        <c:numFmt formatCode="ge" sourceLinked="1"/>
        <c:majorTickMark val="none"/>
        <c:minorTickMark val="none"/>
        <c:tickLblPos val="none"/>
        <c:crossAx val="105779200"/>
        <c:crosses val="autoZero"/>
        <c:auto val="1"/>
        <c:lblOffset val="100"/>
        <c:baseTimeUnit val="years"/>
      </c:dateAx>
      <c:valAx>
        <c:axId val="1057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809408"/>
        <c:axId val="1058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809408"/>
        <c:axId val="105811328"/>
      </c:lineChart>
      <c:dateAx>
        <c:axId val="105809408"/>
        <c:scaling>
          <c:orientation val="minMax"/>
        </c:scaling>
        <c:delete val="1"/>
        <c:axPos val="b"/>
        <c:numFmt formatCode="ge" sourceLinked="1"/>
        <c:majorTickMark val="none"/>
        <c:minorTickMark val="none"/>
        <c:tickLblPos val="none"/>
        <c:crossAx val="105811328"/>
        <c:crosses val="autoZero"/>
        <c:auto val="1"/>
        <c:lblOffset val="100"/>
        <c:baseTimeUnit val="years"/>
      </c:dateAx>
      <c:valAx>
        <c:axId val="1058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911424"/>
        <c:axId val="1059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911424"/>
        <c:axId val="105913344"/>
      </c:lineChart>
      <c:dateAx>
        <c:axId val="105911424"/>
        <c:scaling>
          <c:orientation val="minMax"/>
        </c:scaling>
        <c:delete val="1"/>
        <c:axPos val="b"/>
        <c:numFmt formatCode="ge" sourceLinked="1"/>
        <c:majorTickMark val="none"/>
        <c:minorTickMark val="none"/>
        <c:tickLblPos val="none"/>
        <c:crossAx val="105913344"/>
        <c:crosses val="autoZero"/>
        <c:auto val="1"/>
        <c:lblOffset val="100"/>
        <c:baseTimeUnit val="years"/>
      </c:dateAx>
      <c:valAx>
        <c:axId val="1059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960576"/>
        <c:axId val="1059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960576"/>
        <c:axId val="105962496"/>
      </c:lineChart>
      <c:dateAx>
        <c:axId val="105960576"/>
        <c:scaling>
          <c:orientation val="minMax"/>
        </c:scaling>
        <c:delete val="1"/>
        <c:axPos val="b"/>
        <c:numFmt formatCode="ge" sourceLinked="1"/>
        <c:majorTickMark val="none"/>
        <c:minorTickMark val="none"/>
        <c:tickLblPos val="none"/>
        <c:crossAx val="105962496"/>
        <c:crosses val="autoZero"/>
        <c:auto val="1"/>
        <c:lblOffset val="100"/>
        <c:baseTimeUnit val="years"/>
      </c:dateAx>
      <c:valAx>
        <c:axId val="1059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997056"/>
        <c:axId val="1059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997056"/>
        <c:axId val="105998976"/>
      </c:lineChart>
      <c:dateAx>
        <c:axId val="105997056"/>
        <c:scaling>
          <c:orientation val="minMax"/>
        </c:scaling>
        <c:delete val="1"/>
        <c:axPos val="b"/>
        <c:numFmt formatCode="ge" sourceLinked="1"/>
        <c:majorTickMark val="none"/>
        <c:minorTickMark val="none"/>
        <c:tickLblPos val="none"/>
        <c:crossAx val="105998976"/>
        <c:crosses val="autoZero"/>
        <c:auto val="1"/>
        <c:lblOffset val="100"/>
        <c:baseTimeUnit val="years"/>
      </c:dateAx>
      <c:valAx>
        <c:axId val="1059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033536"/>
        <c:axId val="1060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106033536"/>
        <c:axId val="106035456"/>
      </c:lineChart>
      <c:dateAx>
        <c:axId val="106033536"/>
        <c:scaling>
          <c:orientation val="minMax"/>
        </c:scaling>
        <c:delete val="1"/>
        <c:axPos val="b"/>
        <c:numFmt formatCode="ge" sourceLinked="1"/>
        <c:majorTickMark val="none"/>
        <c:minorTickMark val="none"/>
        <c:tickLblPos val="none"/>
        <c:crossAx val="106035456"/>
        <c:crosses val="autoZero"/>
        <c:auto val="1"/>
        <c:lblOffset val="100"/>
        <c:baseTimeUnit val="years"/>
      </c:dateAx>
      <c:valAx>
        <c:axId val="1060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93.71</c:v>
                </c:pt>
                <c:pt idx="1">
                  <c:v>92</c:v>
                </c:pt>
                <c:pt idx="2">
                  <c:v>81.34</c:v>
                </c:pt>
                <c:pt idx="3">
                  <c:v>74.12</c:v>
                </c:pt>
                <c:pt idx="4">
                  <c:v>85.66</c:v>
                </c:pt>
              </c:numCache>
            </c:numRef>
          </c:val>
        </c:ser>
        <c:dLbls>
          <c:showLegendKey val="0"/>
          <c:showVal val="0"/>
          <c:showCatName val="0"/>
          <c:showSerName val="0"/>
          <c:showPercent val="0"/>
          <c:showBubbleSize val="0"/>
        </c:dLbls>
        <c:gapWidth val="150"/>
        <c:axId val="107188224"/>
        <c:axId val="1071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107188224"/>
        <c:axId val="107190144"/>
      </c:lineChart>
      <c:dateAx>
        <c:axId val="107188224"/>
        <c:scaling>
          <c:orientation val="minMax"/>
        </c:scaling>
        <c:delete val="1"/>
        <c:axPos val="b"/>
        <c:numFmt formatCode="ge" sourceLinked="1"/>
        <c:majorTickMark val="none"/>
        <c:minorTickMark val="none"/>
        <c:tickLblPos val="none"/>
        <c:crossAx val="107190144"/>
        <c:crosses val="autoZero"/>
        <c:auto val="1"/>
        <c:lblOffset val="100"/>
        <c:baseTimeUnit val="years"/>
      </c:dateAx>
      <c:valAx>
        <c:axId val="1071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152.22</c:v>
                </c:pt>
                <c:pt idx="1">
                  <c:v>144.56</c:v>
                </c:pt>
                <c:pt idx="2">
                  <c:v>162.18</c:v>
                </c:pt>
                <c:pt idx="3">
                  <c:v>182.15</c:v>
                </c:pt>
                <c:pt idx="4">
                  <c:v>158.63999999999999</c:v>
                </c:pt>
              </c:numCache>
            </c:numRef>
          </c:val>
        </c:ser>
        <c:dLbls>
          <c:showLegendKey val="0"/>
          <c:showVal val="0"/>
          <c:showCatName val="0"/>
          <c:showSerName val="0"/>
          <c:showPercent val="0"/>
          <c:showBubbleSize val="0"/>
        </c:dLbls>
        <c:gapWidth val="150"/>
        <c:axId val="107498496"/>
        <c:axId val="1075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107498496"/>
        <c:axId val="107500672"/>
      </c:lineChart>
      <c:dateAx>
        <c:axId val="107498496"/>
        <c:scaling>
          <c:orientation val="minMax"/>
        </c:scaling>
        <c:delete val="1"/>
        <c:axPos val="b"/>
        <c:numFmt formatCode="ge" sourceLinked="1"/>
        <c:majorTickMark val="none"/>
        <c:minorTickMark val="none"/>
        <c:tickLblPos val="none"/>
        <c:crossAx val="107500672"/>
        <c:crosses val="autoZero"/>
        <c:auto val="1"/>
        <c:lblOffset val="100"/>
        <c:baseTimeUnit val="years"/>
      </c:dateAx>
      <c:valAx>
        <c:axId val="1075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南知多町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18997</v>
      </c>
      <c r="AM8" s="64"/>
      <c r="AN8" s="64"/>
      <c r="AO8" s="64"/>
      <c r="AP8" s="64"/>
      <c r="AQ8" s="64"/>
      <c r="AR8" s="64"/>
      <c r="AS8" s="64"/>
      <c r="AT8" s="63">
        <f>データ!S6</f>
        <v>38.369999999999997</v>
      </c>
      <c r="AU8" s="63"/>
      <c r="AV8" s="63"/>
      <c r="AW8" s="63"/>
      <c r="AX8" s="63"/>
      <c r="AY8" s="63"/>
      <c r="AZ8" s="63"/>
      <c r="BA8" s="63"/>
      <c r="BB8" s="63">
        <f>データ!T6</f>
        <v>495.1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10.51</v>
      </c>
      <c r="Q10" s="63"/>
      <c r="R10" s="63"/>
      <c r="S10" s="63"/>
      <c r="T10" s="63"/>
      <c r="U10" s="63"/>
      <c r="V10" s="63"/>
      <c r="W10" s="63">
        <f>データ!P6</f>
        <v>102.05</v>
      </c>
      <c r="X10" s="63"/>
      <c r="Y10" s="63"/>
      <c r="Z10" s="63"/>
      <c r="AA10" s="63"/>
      <c r="AB10" s="63"/>
      <c r="AC10" s="63"/>
      <c r="AD10" s="64">
        <f>データ!Q6</f>
        <v>2521</v>
      </c>
      <c r="AE10" s="64"/>
      <c r="AF10" s="64"/>
      <c r="AG10" s="64"/>
      <c r="AH10" s="64"/>
      <c r="AI10" s="64"/>
      <c r="AJ10" s="64"/>
      <c r="AK10" s="2"/>
      <c r="AL10" s="64">
        <f>データ!U6</f>
        <v>1979</v>
      </c>
      <c r="AM10" s="64"/>
      <c r="AN10" s="64"/>
      <c r="AO10" s="64"/>
      <c r="AP10" s="64"/>
      <c r="AQ10" s="64"/>
      <c r="AR10" s="64"/>
      <c r="AS10" s="64"/>
      <c r="AT10" s="63">
        <f>データ!V6</f>
        <v>0.33</v>
      </c>
      <c r="AU10" s="63"/>
      <c r="AV10" s="63"/>
      <c r="AW10" s="63"/>
      <c r="AX10" s="63"/>
      <c r="AY10" s="63"/>
      <c r="AZ10" s="63"/>
      <c r="BA10" s="63"/>
      <c r="BB10" s="63">
        <f>データ!W6</f>
        <v>5996.97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234451</v>
      </c>
      <c r="D6" s="31">
        <f t="shared" si="3"/>
        <v>47</v>
      </c>
      <c r="E6" s="31">
        <f t="shared" si="3"/>
        <v>17</v>
      </c>
      <c r="F6" s="31">
        <f t="shared" si="3"/>
        <v>6</v>
      </c>
      <c r="G6" s="31">
        <f t="shared" si="3"/>
        <v>0</v>
      </c>
      <c r="H6" s="31" t="str">
        <f t="shared" si="3"/>
        <v>愛知県　南知多町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10.51</v>
      </c>
      <c r="P6" s="32">
        <f t="shared" si="3"/>
        <v>102.05</v>
      </c>
      <c r="Q6" s="32">
        <f t="shared" si="3"/>
        <v>2521</v>
      </c>
      <c r="R6" s="32">
        <f t="shared" si="3"/>
        <v>18997</v>
      </c>
      <c r="S6" s="32">
        <f t="shared" si="3"/>
        <v>38.369999999999997</v>
      </c>
      <c r="T6" s="32">
        <f t="shared" si="3"/>
        <v>495.1</v>
      </c>
      <c r="U6" s="32">
        <f t="shared" si="3"/>
        <v>1979</v>
      </c>
      <c r="V6" s="32">
        <f t="shared" si="3"/>
        <v>0.33</v>
      </c>
      <c r="W6" s="32">
        <f t="shared" si="3"/>
        <v>5996.97</v>
      </c>
      <c r="X6" s="33">
        <f>IF(X7="",NA(),X7)</f>
        <v>100.63</v>
      </c>
      <c r="Y6" s="33">
        <f t="shared" ref="Y6:AG6" si="4">IF(Y7="",NA(),Y7)</f>
        <v>103.83</v>
      </c>
      <c r="Z6" s="33">
        <f t="shared" si="4"/>
        <v>125.63</v>
      </c>
      <c r="AA6" s="33">
        <f t="shared" si="4"/>
        <v>121.46</v>
      </c>
      <c r="AB6" s="33">
        <f t="shared" si="4"/>
        <v>118.17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1723.1</v>
      </c>
      <c r="BK6" s="33">
        <f t="shared" si="7"/>
        <v>1665.33</v>
      </c>
      <c r="BL6" s="33">
        <f t="shared" si="7"/>
        <v>1716.47</v>
      </c>
      <c r="BM6" s="33">
        <f t="shared" si="7"/>
        <v>1741.94</v>
      </c>
      <c r="BN6" s="33">
        <f t="shared" si="7"/>
        <v>1451.54</v>
      </c>
      <c r="BO6" s="32" t="str">
        <f>IF(BO7="","",IF(BO7="-","【-】","【"&amp;SUBSTITUTE(TEXT(BO7,"#,##0.00"),"-","△")&amp;"】"))</f>
        <v>【1,052.66】</v>
      </c>
      <c r="BP6" s="33">
        <f>IF(BP7="",NA(),BP7)</f>
        <v>93.71</v>
      </c>
      <c r="BQ6" s="33">
        <f t="shared" ref="BQ6:BY6" si="8">IF(BQ7="",NA(),BQ7)</f>
        <v>92</v>
      </c>
      <c r="BR6" s="33">
        <f t="shared" si="8"/>
        <v>81.34</v>
      </c>
      <c r="BS6" s="33">
        <f t="shared" si="8"/>
        <v>74.12</v>
      </c>
      <c r="BT6" s="33">
        <f t="shared" si="8"/>
        <v>85.66</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152.22</v>
      </c>
      <c r="CB6" s="33">
        <f t="shared" ref="CB6:CJ6" si="9">IF(CB7="",NA(),CB7)</f>
        <v>144.56</v>
      </c>
      <c r="CC6" s="33">
        <f t="shared" si="9"/>
        <v>162.18</v>
      </c>
      <c r="CD6" s="33">
        <f t="shared" si="9"/>
        <v>182.15</v>
      </c>
      <c r="CE6" s="33">
        <f t="shared" si="9"/>
        <v>158.63999999999999</v>
      </c>
      <c r="CF6" s="33">
        <f t="shared" si="9"/>
        <v>459.38</v>
      </c>
      <c r="CG6" s="33">
        <f t="shared" si="9"/>
        <v>438.71</v>
      </c>
      <c r="CH6" s="33">
        <f t="shared" si="9"/>
        <v>463.38</v>
      </c>
      <c r="CI6" s="33">
        <f t="shared" si="9"/>
        <v>510.15</v>
      </c>
      <c r="CJ6" s="33">
        <f t="shared" si="9"/>
        <v>514.39</v>
      </c>
      <c r="CK6" s="32" t="str">
        <f>IF(CK7="","",IF(CK7="-","【-】","【"&amp;SUBSTITUTE(TEXT(CK7,"#,##0.00"),"-","△")&amp;"】"))</f>
        <v>【424.58】</v>
      </c>
      <c r="CL6" s="33">
        <f>IF(CL7="",NA(),CL7)</f>
        <v>41.7</v>
      </c>
      <c r="CM6" s="33">
        <f t="shared" ref="CM6:CU6" si="10">IF(CM7="",NA(),CM7)</f>
        <v>41.7</v>
      </c>
      <c r="CN6" s="33">
        <f t="shared" si="10"/>
        <v>41.12</v>
      </c>
      <c r="CO6" s="33">
        <f t="shared" si="10"/>
        <v>40.49</v>
      </c>
      <c r="CP6" s="33">
        <f t="shared" si="10"/>
        <v>41.12</v>
      </c>
      <c r="CQ6" s="33">
        <f t="shared" si="10"/>
        <v>32.04</v>
      </c>
      <c r="CR6" s="33">
        <f t="shared" si="10"/>
        <v>33.81</v>
      </c>
      <c r="CS6" s="33">
        <f t="shared" si="10"/>
        <v>31.37</v>
      </c>
      <c r="CT6" s="33">
        <f t="shared" si="10"/>
        <v>29.86</v>
      </c>
      <c r="CU6" s="33">
        <f t="shared" si="10"/>
        <v>29.28</v>
      </c>
      <c r="CV6" s="32" t="str">
        <f>IF(CV7="","",IF(CV7="-","【-】","【"&amp;SUBSTITUTE(TEXT(CV7,"#,##0.00"),"-","△")&amp;"】"))</f>
        <v>【33.90】</v>
      </c>
      <c r="CW6" s="33">
        <f>IF(CW7="",NA(),CW7)</f>
        <v>96.2</v>
      </c>
      <c r="CX6" s="33">
        <f t="shared" ref="CX6:DF6" si="11">IF(CX7="",NA(),CX7)</f>
        <v>96.37</v>
      </c>
      <c r="CY6" s="33">
        <f t="shared" si="11"/>
        <v>97.02</v>
      </c>
      <c r="CZ6" s="33">
        <f t="shared" si="11"/>
        <v>97.12</v>
      </c>
      <c r="DA6" s="33">
        <f t="shared" si="11"/>
        <v>97.42</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0.09</v>
      </c>
      <c r="EE6" s="33">
        <f t="shared" ref="EE6:EM6" si="14">IF(EE7="",NA(),EE7)</f>
        <v>0.19</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234451</v>
      </c>
      <c r="D7" s="35">
        <v>47</v>
      </c>
      <c r="E7" s="35">
        <v>17</v>
      </c>
      <c r="F7" s="35">
        <v>6</v>
      </c>
      <c r="G7" s="35">
        <v>0</v>
      </c>
      <c r="H7" s="35" t="s">
        <v>96</v>
      </c>
      <c r="I7" s="35" t="s">
        <v>97</v>
      </c>
      <c r="J7" s="35" t="s">
        <v>98</v>
      </c>
      <c r="K7" s="35" t="s">
        <v>99</v>
      </c>
      <c r="L7" s="35" t="s">
        <v>100</v>
      </c>
      <c r="M7" s="36" t="s">
        <v>101</v>
      </c>
      <c r="N7" s="36" t="s">
        <v>102</v>
      </c>
      <c r="O7" s="36">
        <v>10.51</v>
      </c>
      <c r="P7" s="36">
        <v>102.05</v>
      </c>
      <c r="Q7" s="36">
        <v>2521</v>
      </c>
      <c r="R7" s="36">
        <v>18997</v>
      </c>
      <c r="S7" s="36">
        <v>38.369999999999997</v>
      </c>
      <c r="T7" s="36">
        <v>495.1</v>
      </c>
      <c r="U7" s="36">
        <v>1979</v>
      </c>
      <c r="V7" s="36">
        <v>0.33</v>
      </c>
      <c r="W7" s="36">
        <v>5996.97</v>
      </c>
      <c r="X7" s="36">
        <v>100.63</v>
      </c>
      <c r="Y7" s="36">
        <v>103.83</v>
      </c>
      <c r="Z7" s="36">
        <v>125.63</v>
      </c>
      <c r="AA7" s="36">
        <v>121.46</v>
      </c>
      <c r="AB7" s="36">
        <v>118.17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1723.1</v>
      </c>
      <c r="BK7" s="36">
        <v>1665.33</v>
      </c>
      <c r="BL7" s="36">
        <v>1716.47</v>
      </c>
      <c r="BM7" s="36">
        <v>1741.94</v>
      </c>
      <c r="BN7" s="36">
        <v>1451.54</v>
      </c>
      <c r="BO7" s="36">
        <v>1052.6600000000001</v>
      </c>
      <c r="BP7" s="36">
        <v>93.71</v>
      </c>
      <c r="BQ7" s="36">
        <v>92</v>
      </c>
      <c r="BR7" s="36">
        <v>81.34</v>
      </c>
      <c r="BS7" s="36">
        <v>74.12</v>
      </c>
      <c r="BT7" s="36">
        <v>85.66</v>
      </c>
      <c r="BU7" s="36">
        <v>35.909999999999997</v>
      </c>
      <c r="BV7" s="36">
        <v>37.92</v>
      </c>
      <c r="BW7" s="36">
        <v>35.049999999999997</v>
      </c>
      <c r="BX7" s="36">
        <v>33.86</v>
      </c>
      <c r="BY7" s="36">
        <v>33.58</v>
      </c>
      <c r="BZ7" s="36">
        <v>40.22</v>
      </c>
      <c r="CA7" s="36">
        <v>152.22</v>
      </c>
      <c r="CB7" s="36">
        <v>144.56</v>
      </c>
      <c r="CC7" s="36">
        <v>162.18</v>
      </c>
      <c r="CD7" s="36">
        <v>182.15</v>
      </c>
      <c r="CE7" s="36">
        <v>158.63999999999999</v>
      </c>
      <c r="CF7" s="36">
        <v>459.38</v>
      </c>
      <c r="CG7" s="36">
        <v>438.71</v>
      </c>
      <c r="CH7" s="36">
        <v>463.38</v>
      </c>
      <c r="CI7" s="36">
        <v>510.15</v>
      </c>
      <c r="CJ7" s="36">
        <v>514.39</v>
      </c>
      <c r="CK7" s="36">
        <v>424.58</v>
      </c>
      <c r="CL7" s="36">
        <v>41.7</v>
      </c>
      <c r="CM7" s="36">
        <v>41.7</v>
      </c>
      <c r="CN7" s="36">
        <v>41.12</v>
      </c>
      <c r="CO7" s="36">
        <v>40.49</v>
      </c>
      <c r="CP7" s="36">
        <v>41.12</v>
      </c>
      <c r="CQ7" s="36">
        <v>32.04</v>
      </c>
      <c r="CR7" s="36">
        <v>33.81</v>
      </c>
      <c r="CS7" s="36">
        <v>31.37</v>
      </c>
      <c r="CT7" s="36">
        <v>29.86</v>
      </c>
      <c r="CU7" s="36">
        <v>29.28</v>
      </c>
      <c r="CV7" s="36">
        <v>33.9</v>
      </c>
      <c r="CW7" s="36">
        <v>96.2</v>
      </c>
      <c r="CX7" s="36">
        <v>96.37</v>
      </c>
      <c r="CY7" s="36">
        <v>97.02</v>
      </c>
      <c r="CZ7" s="36">
        <v>97.12</v>
      </c>
      <c r="DA7" s="36">
        <v>97.42</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0.09</v>
      </c>
      <c r="EE7" s="36">
        <v>0.19</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2017-02-23T09:48:14Z</cp:lastPrinted>
  <dcterms:created xsi:type="dcterms:W3CDTF">2017-02-08T03:18:10Z</dcterms:created>
  <dcterms:modified xsi:type="dcterms:W3CDTF">2017-02-23T09:48:18Z</dcterms:modified>
  <cp:category/>
</cp:coreProperties>
</file>