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<sst xmlns="http://schemas.openxmlformats.org/spreadsheetml/2006/main" count="221" uniqueCount="111">
  <si>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</si>
  <si>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</si>
  <si>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</si>
  <si>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</si>
  <si>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</si>
  <si>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</si>
  <si>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</si>
  <si>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</si>
  <si>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</si>
  <si>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</si>
  <si>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</si>
  <si>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</si>
  <si>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</si>
  <si>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</si>
  <si>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</si>
  <si>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</si>
  <si>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</si>
  <si>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</si>
  <si>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</si>
  <si>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</si>
  <si>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</si>
  <si>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</si>
  <si>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</si>
  <si>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</si>
  <si>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</si>
  <si>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</si>
  <si>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</si>
  <si>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</si>
  <si>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</si>
  <si>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</si>
  <si>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</si>
  <si>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</si>
  <si>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</si>
  <si>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</si>
  <si>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</si>
  <si>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</si>
  <si>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</si>
  <si>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</si>
  <si>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</si>
  <si>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</si>
  <si>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</si>
  <si>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</si>
  <si>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</si>
  <si>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</si>
  <si>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</si>
  <si>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</si>
  <si>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</si>
  <si>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</si>
  <si>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</si>
  <si>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</si>
  <si>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</si>
  <si>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</si>
  <si>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</si>
  <si>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</si>
  <si>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</si>
  <si>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</si>
  <si>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</si>
  <si>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</si>
  <si>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</si>
  <si>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</si>
  <si>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</si>
  <si>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</si>
  <si>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</si>
  <si>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</si>
  <si>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</si>
  <si>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</si>
  <si>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</si>
  <si>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</si>
  <si>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</si>
  <si>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</si>
  <si>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</si>
  <si>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</si>
  <si>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</si>
  <si>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</si>
  <si>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</si>
  <si>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</si>
  <si>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</si>
  <si>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</si>
  <si>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</si>
  <si>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</si>
  <si>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</si>
  <si>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</si>
  <si>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</si>
  <si>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</si>
  <si>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</si>
  <si>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</si>
  <si>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</si>
  <si>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</si>
  <si>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</si>
  <si>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</si>
  <si>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</si>
  <si>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</si>
  <si>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</si>
  <si>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</si>
  <si>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</si>
  <si>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</si>
  <si>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美浜町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</si>
  <si>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</si>
  <si>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</si>
  <si>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</si>
  <si>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</si>
  <si>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</si>
  <si>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</si>
  <si>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</si>
  <si>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</si>
  <si>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</si>
  <si>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</si>
  <si>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</si>
  <si>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前後ではあるが、これは他会計繰入金に依存しているためである。また⑤経費回収率では類似団体平均値が約50％であるのに対し約20％となっていることから、料金収入が少ないことが伺える。
　⑥汚水処理原価は類似団体平均値が約300円に対し本地区の直近5年の平均が約500円である。比較すると高い処理費となっているが、これは計画処理水量の50％以下の処理水量となっているためであり、最適な処理方法となっていないことが疑われる。
　⑦施設利用率は類似団体平均値50％強の約2分の1の25％程度となっている。本地区の特徴として夏季における海水浴客を見込んだ計画としているが、年最大処理水量としても50％強の利用率しかない。近年の海水浴離れの影響を受けていると思われ、適切な処理施設の規模となっていないことが伺える。
　⑧水洗化率は90％以上であり、類似団体平均値を上回っており高い数値となっている。</t>
    <rPh sb="2" eb="5">
      <t>シュウエキテキ</t>
    </rPh>
    <rPh sb="5" eb="7">
      <t>シュウシ</t>
    </rPh>
    <rPh sb="7" eb="9">
      <t>ヒリツ</t>
    </rPh>
    <rPh sb="14" eb="16">
      <t>ゼンゴ</t>
    </rPh>
    <rPh sb="25" eb="26">
      <t>タ</t>
    </rPh>
    <rPh sb="26" eb="28">
      <t>カイケイ</t>
    </rPh>
    <rPh sb="28" eb="30">
      <t>クリイレ</t>
    </rPh>
    <rPh sb="30" eb="31">
      <t>キン</t>
    </rPh>
    <rPh sb="32" eb="34">
      <t>イゾン</t>
    </rPh>
    <rPh sb="47" eb="49">
      <t>ケイヒ</t>
    </rPh>
    <rPh sb="49" eb="51">
      <t>カイシュウ</t>
    </rPh>
    <rPh sb="51" eb="52">
      <t>リツ</t>
    </rPh>
    <rPh sb="54" eb="56">
      <t>ルイジ</t>
    </rPh>
    <rPh sb="57" eb="58">
      <t>タイ</t>
    </rPh>
    <rPh sb="106" eb="108">
      <t>オスイ</t>
    </rPh>
    <rPh sb="108" eb="110">
      <t>ショリ</t>
    </rPh>
    <rPh sb="110" eb="112">
      <t>ゲンカ</t>
    </rPh>
    <rPh sb="113" eb="115">
      <t>ルイジ</t>
    </rPh>
    <rPh sb="115" eb="117">
      <t>ダンタイ</t>
    </rPh>
    <rPh sb="117" eb="120">
      <t>ヘイキンチ</t>
    </rPh>
    <rPh sb="121" eb="122">
      <t>ヤク</t>
    </rPh>
    <rPh sb="125" eb="126">
      <t>エン</t>
    </rPh>
    <rPh sb="127" eb="128">
      <t>タイ</t>
    </rPh>
    <rPh sb="133" eb="135">
      <t>チョッキン</t>
    </rPh>
    <rPh sb="136" eb="137">
      <t>ネン</t>
    </rPh>
    <rPh sb="138" eb="140">
      <t>ヘイキン</t>
    </rPh>
    <rPh sb="141" eb="142">
      <t>ヤク</t>
    </rPh>
    <rPh sb="145" eb="146">
      <t>エン</t>
    </rPh>
    <rPh sb="150" eb="152">
      <t>ヒカク</t>
    </rPh>
    <rPh sb="155" eb="156">
      <t>タカ</t>
    </rPh>
    <rPh sb="157" eb="159">
      <t>ショリ</t>
    </rPh>
    <rPh sb="159" eb="160">
      <t>ヒ</t>
    </rPh>
    <rPh sb="171" eb="173">
      <t>ケイカク</t>
    </rPh>
    <rPh sb="173" eb="175">
      <t>ショリ</t>
    </rPh>
    <rPh sb="175" eb="177">
      <t>スイリョウ</t>
    </rPh>
    <rPh sb="181" eb="183">
      <t>イカ</t>
    </rPh>
    <rPh sb="184" eb="186">
      <t>ショリ</t>
    </rPh>
    <rPh sb="186" eb="188">
      <t>スイリョウ</t>
    </rPh>
    <rPh sb="200" eb="202">
      <t>サイテキ</t>
    </rPh>
    <rPh sb="203" eb="205">
      <t>ショリ</t>
    </rPh>
    <rPh sb="205" eb="207">
      <t>ホウホウ</t>
    </rPh>
    <rPh sb="217" eb="218">
      <t>ウタガ</t>
    </rPh>
    <rPh sb="225" eb="227">
      <t>シセツ</t>
    </rPh>
    <rPh sb="227" eb="230">
      <t>リヨウリツ</t>
    </rPh>
    <rPh sb="231" eb="233">
      <t>ルイジ</t>
    </rPh>
    <rPh sb="233" eb="235">
      <t>ダンタイ</t>
    </rPh>
    <rPh sb="235" eb="238">
      <t>ヘイキンチ</t>
    </rPh>
    <rPh sb="241" eb="242">
      <t>キョウ</t>
    </rPh>
    <rPh sb="243" eb="244">
      <t>ヤク</t>
    </rPh>
    <rPh sb="245" eb="246">
      <t>ブン</t>
    </rPh>
    <rPh sb="252" eb="254">
      <t>テイド</t>
    </rPh>
    <rPh sb="261" eb="262">
      <t>ホン</t>
    </rPh>
    <rPh sb="262" eb="264">
      <t>チク</t>
    </rPh>
    <rPh sb="265" eb="267">
      <t>トクチョウ</t>
    </rPh>
    <rPh sb="270" eb="272">
      <t>カキ</t>
    </rPh>
    <rPh sb="276" eb="279">
      <t>カイスイヨク</t>
    </rPh>
    <rPh sb="279" eb="280">
      <t>キャク</t>
    </rPh>
    <rPh sb="281" eb="283">
      <t>ミコ</t>
    </rPh>
    <rPh sb="285" eb="287">
      <t>ケイカク</t>
    </rPh>
    <rPh sb="294" eb="295">
      <t>ネン</t>
    </rPh>
    <rPh sb="295" eb="297">
      <t>サイダイ</t>
    </rPh>
    <rPh sb="297" eb="299">
      <t>ショリ</t>
    </rPh>
    <rPh sb="299" eb="301">
      <t>スイリョウ</t>
    </rPh>
    <rPh sb="308" eb="309">
      <t>キョウ</t>
    </rPh>
    <rPh sb="310" eb="313">
      <t>リヨウリツ</t>
    </rPh>
    <rPh sb="318" eb="320">
      <t>キンネン</t>
    </rPh>
    <rPh sb="321" eb="324">
      <t>カイスイヨク</t>
    </rPh>
    <rPh sb="324" eb="325">
      <t>バナ</t>
    </rPh>
    <rPh sb="327" eb="329">
      <t>エイキョウ</t>
    </rPh>
    <rPh sb="330" eb="331">
      <t>ウ</t>
    </rPh>
    <rPh sb="336" eb="337">
      <t>オモ</t>
    </rPh>
    <rPh sb="367" eb="370">
      <t>スイセンカ</t>
    </rPh>
    <rPh sb="370" eb="371">
      <t>リツ</t>
    </rPh>
    <rPh sb="375" eb="377">
      <t>イジョウ</t>
    </rPh>
    <rPh sb="381" eb="383">
      <t>ルイジ</t>
    </rPh>
    <rPh sb="383" eb="385">
      <t>ダンタイ</t>
    </rPh>
    <rPh sb="385" eb="388">
      <t>ヘイキンチ</t>
    </rPh>
    <rPh sb="389" eb="391">
      <t>ウワマワ</t>
    </rPh>
    <rPh sb="395" eb="396">
      <t>タカ</t>
    </rPh>
    <rPh sb="397" eb="399">
      <t>スウチ</t>
    </rPh>
    <phoneticPr fontId="4"/>
  </si>
  <si>
    <t>　③管渠改善率は0％となっているが、これは標準耐用年数を経過した管渠がなく更新する必要がないためである。しかしながら約30年後には耐用年数を迎えることになる。</t>
    <rPh sb="2" eb="4">
      <t>カンキョ</t>
    </rPh>
    <rPh sb="4" eb="6">
      <t>カイゼン</t>
    </rPh>
    <rPh sb="6" eb="7">
      <t>リツ</t>
    </rPh>
    <rPh sb="21" eb="23">
      <t>ヒョウジュン</t>
    </rPh>
    <rPh sb="23" eb="25">
      <t>タイヨウ</t>
    </rPh>
    <rPh sb="25" eb="27">
      <t>ネンスウ</t>
    </rPh>
    <rPh sb="28" eb="30">
      <t>ケイカ</t>
    </rPh>
    <rPh sb="32" eb="34">
      <t>カンキョ</t>
    </rPh>
    <rPh sb="37" eb="39">
      <t>コウシン</t>
    </rPh>
    <rPh sb="41" eb="43">
      <t>ヒツヨウ</t>
    </rPh>
    <rPh sb="58" eb="59">
      <t>ヤク</t>
    </rPh>
    <rPh sb="61" eb="62">
      <t>ネン</t>
    </rPh>
    <rPh sb="62" eb="63">
      <t>ゴ</t>
    </rPh>
    <rPh sb="65" eb="67">
      <t>タイヨウ</t>
    </rPh>
    <rPh sb="67" eb="69">
      <t>ネンスウ</t>
    </rPh>
    <rPh sb="70" eb="71">
      <t>ムカ</t>
    </rPh>
    <phoneticPr fontId="4"/>
  </si>
  <si>
    <t>　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将来において継続して処理施設の修繕工事を実施していく費用が必要となるが、処理施設が適切な規模とはなっていないため、ダウンサイジング化を検討する必要がある。
　また管渠については現在、老朽化していないので更新費用は必要ないが、本地区は平成8年度に供用開始されており、約30年後には標準耐用年数を迎えることになるため、多額の更新投資が想定される。
　このため、早急な経営改善が必要であり、中長期財政計画を策定するとともに将来の最適な処理方法を検討する必要がある。</t>
    <rPh sb="1" eb="4">
      <t>ゲスイドウ</t>
    </rPh>
    <rPh sb="5" eb="7">
      <t>ケイエイ</t>
    </rPh>
    <rPh sb="8" eb="10">
      <t>リョウキン</t>
    </rPh>
    <rPh sb="10" eb="12">
      <t>シュウニュウ</t>
    </rPh>
    <rPh sb="13" eb="14">
      <t>スク</t>
    </rPh>
    <rPh sb="31" eb="33">
      <t>ジョウキョウ</t>
    </rPh>
    <rPh sb="41" eb="42">
      <t>サキ</t>
    </rPh>
    <rPh sb="43" eb="45">
      <t>テイジュウ</t>
    </rPh>
    <rPh sb="45" eb="47">
      <t>ジンコウ</t>
    </rPh>
    <rPh sb="48" eb="51">
      <t>カイスイヨク</t>
    </rPh>
    <rPh sb="51" eb="52">
      <t>キャク</t>
    </rPh>
    <rPh sb="52" eb="53">
      <t>トウ</t>
    </rPh>
    <rPh sb="54" eb="56">
      <t>リュウニュウ</t>
    </rPh>
    <rPh sb="56" eb="58">
      <t>ジンコウ</t>
    </rPh>
    <rPh sb="59" eb="61">
      <t>ゲンショウ</t>
    </rPh>
    <rPh sb="61" eb="63">
      <t>ケイコウ</t>
    </rPh>
    <rPh sb="69" eb="71">
      <t>リョウキン</t>
    </rPh>
    <rPh sb="71" eb="73">
      <t>シュウニュウ</t>
    </rPh>
    <rPh sb="74" eb="76">
      <t>ゾウカ</t>
    </rPh>
    <rPh sb="77" eb="79">
      <t>ミコ</t>
    </rPh>
    <rPh sb="87" eb="88">
      <t>タ</t>
    </rPh>
    <rPh sb="88" eb="90">
      <t>カイケイ</t>
    </rPh>
    <rPh sb="90" eb="92">
      <t>クリイレ</t>
    </rPh>
    <rPh sb="92" eb="93">
      <t>キン</t>
    </rPh>
    <rPh sb="94" eb="96">
      <t>イゾン</t>
    </rPh>
    <rPh sb="99" eb="101">
      <t>ケンゼン</t>
    </rPh>
    <rPh sb="102" eb="104">
      <t>ケイエイ</t>
    </rPh>
    <rPh sb="110" eb="112">
      <t>トリクミ</t>
    </rPh>
    <rPh sb="113" eb="115">
      <t>ヒツヨウ</t>
    </rPh>
    <rPh sb="121" eb="123">
      <t>ショウライ</t>
    </rPh>
    <rPh sb="127" eb="129">
      <t>ケイゾク</t>
    </rPh>
    <rPh sb="131" eb="133">
      <t>ショリ</t>
    </rPh>
    <rPh sb="133" eb="135">
      <t>シセツ</t>
    </rPh>
    <rPh sb="136" eb="138">
      <t>シュウゼン</t>
    </rPh>
    <rPh sb="138" eb="140">
      <t>コウジ</t>
    </rPh>
    <rPh sb="141" eb="143">
      <t>ジッシ</t>
    </rPh>
    <rPh sb="147" eb="149">
      <t>ヒヨウ</t>
    </rPh>
    <rPh sb="150" eb="152">
      <t>ヒツヨウ</t>
    </rPh>
    <rPh sb="162" eb="164">
      <t>テキセツ</t>
    </rPh>
    <rPh sb="186" eb="187">
      <t>カ</t>
    </rPh>
    <rPh sb="188" eb="190">
      <t>ケントウ</t>
    </rPh>
    <rPh sb="192" eb="194">
      <t>ヒツヨウ</t>
    </rPh>
    <rPh sb="209" eb="211">
      <t>ゲンザイ</t>
    </rPh>
    <rPh sb="212" eb="215">
      <t>ロウキュウカ</t>
    </rPh>
    <rPh sb="222" eb="224">
      <t>コウシン</t>
    </rPh>
    <rPh sb="224" eb="226">
      <t>ヒヨウ</t>
    </rPh>
    <rPh sb="227" eb="229">
      <t>ヒツヨウ</t>
    </rPh>
    <rPh sb="233" eb="234">
      <t>ホン</t>
    </rPh>
    <rPh sb="234" eb="236">
      <t>チク</t>
    </rPh>
    <rPh sb="237" eb="239">
      <t>ヘイセイ</t>
    </rPh>
    <rPh sb="240" eb="242">
      <t>ネンド</t>
    </rPh>
    <rPh sb="243" eb="245">
      <t>キョウヨウ</t>
    </rPh>
    <rPh sb="245" eb="247">
      <t>カイシ</t>
    </rPh>
    <rPh sb="260" eb="262">
      <t>ヒョウジュン</t>
    </rPh>
    <rPh sb="299" eb="301">
      <t>サッキュウ</t>
    </rPh>
    <rPh sb="302" eb="304">
      <t>ケイエイ</t>
    </rPh>
    <rPh sb="304" eb="306">
      <t>カイゼン</t>
    </rPh>
    <rPh sb="307" eb="309">
      <t>ヒツヨウ</t>
    </rPh>
    <rPh sb="313" eb="316">
      <t>チュウチョウキ</t>
    </rPh>
    <rPh sb="316" eb="318">
      <t>ザイセイ</t>
    </rPh>
    <rPh sb="318" eb="320">
      <t>ケイカク</t>
    </rPh>
    <rPh sb="321" eb="323">
      <t>サクテイ</t>
    </rPh>
    <rPh sb="329" eb="331">
      <t>ショウライ</t>
    </rPh>
    <rPh sb="332" eb="334">
      <t>サイテキ</t>
    </rPh>
    <rPh sb="335" eb="337">
      <t>ショリ</t>
    </rPh>
    <rPh sb="337" eb="339">
      <t>ホウホウ</t>
    </rPh>
    <rPh sb="340" eb="342">
      <t>ケントウ</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</si>
</sst>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575232"/>
        <c:axId val="525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2575232"/>
        <c:axId val="52581504"/>
      </c:lineChart>
      <c:dateAx>
        <c:axId val="52575232"/>
        <c:scaling>
          <c:orientation val="minMax"/>
        </c:scaling>
        <c:delete val="1"/>
        <c:axPos val="b"/>
        <c:numFmt formatCode="ge" sourceLinked="1"/>
        <c:majorTickMark val="none"/>
        <c:minorTickMark val="none"/>
        <c:tickLblPos val="none"/>
        <c:crossAx val="52581504"/>
        <c:crosses val="autoZero"/>
        <c:auto val="1"/>
        <c:lblOffset val="100"/>
        <c:baseTimeUnit val="years"/>
      </c:dateAx>
      <c:valAx>
        <c:axId val="52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52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23.75</c:v>
                </c:pt>
                <c:pt idx="1">
                  <c:v>24.06</c:v>
                </c:pt>
                <c:pt idx="2">
                  <c:v>24.38</c:v>
                </c:pt>
                <c:pt idx="3">
                  <c:v>20.63</c:v>
                </c:pt>
                <c:pt idx="4">
                  <c:v>22.19</c:v>
                </c:pt>
              </c:numCache>
            </c:numRef>
          </c:val>
        </c:ser>
        <c:dLbls>
          <c:showLegendKey val="0"/>
          <c:showVal val="0"/>
          <c:showCatName val="0"/>
          <c:showSerName val="0"/>
          <c:showPercent val="0"/>
          <c:showBubbleSize val="0"/>
        </c:dLbls>
        <c:gapWidth val="150"/>
        <c:axId val="86867328"/>
        <c:axId val="868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6867328"/>
        <c:axId val="86889984"/>
      </c:lineChart>
      <c:dateAx>
        <c:axId val="86867328"/>
        <c:scaling>
          <c:orientation val="minMax"/>
        </c:scaling>
        <c:delete val="1"/>
        <c:axPos val="b"/>
        <c:numFmt formatCode="ge" sourceLinked="1"/>
        <c:majorTickMark val="none"/>
        <c:minorTickMark val="none"/>
        <c:tickLblPos val="none"/>
        <c:crossAx val="86889984"/>
        <c:crosses val="autoZero"/>
        <c:auto val="1"/>
        <c:lblOffset val="100"/>
        <c:baseTimeUnit val="years"/>
      </c:dateAx>
      <c:valAx>
        <c:axId val="868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91.18</c:v>
                </c:pt>
                <c:pt idx="1">
                  <c:v>90.72</c:v>
                </c:pt>
                <c:pt idx="2">
                  <c:v>90.6</c:v>
                </c:pt>
                <c:pt idx="3">
                  <c:v>90.21</c:v>
                </c:pt>
                <c:pt idx="4">
                  <c:v>95.5</c:v>
                </c:pt>
              </c:numCache>
            </c:numRef>
          </c:val>
        </c:ser>
        <c:dLbls>
          <c:showLegendKey val="0"/>
          <c:showVal val="0"/>
          <c:showCatName val="0"/>
          <c:showSerName val="0"/>
          <c:showPercent val="0"/>
          <c:showBubbleSize val="0"/>
        </c:dLbls>
        <c:gapWidth val="150"/>
        <c:axId val="85535744"/>
        <c:axId val="855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5535744"/>
        <c:axId val="85546112"/>
      </c:lineChart>
      <c:dateAx>
        <c:axId val="85535744"/>
        <c:scaling>
          <c:orientation val="minMax"/>
        </c:scaling>
        <c:delete val="1"/>
        <c:axPos val="b"/>
        <c:numFmt formatCode="ge" sourceLinked="1"/>
        <c:majorTickMark val="none"/>
        <c:minorTickMark val="none"/>
        <c:tickLblPos val="none"/>
        <c:crossAx val="85546112"/>
        <c:crosses val="autoZero"/>
        <c:auto val="1"/>
        <c:lblOffset val="100"/>
        <c:baseTimeUnit val="years"/>
      </c:dateAx>
      <c:valAx>
        <c:axId val="855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98.1</c:v>
                </c:pt>
                <c:pt idx="1">
                  <c:v>98.27</c:v>
                </c:pt>
                <c:pt idx="2">
                  <c:v>98.52</c:v>
                </c:pt>
                <c:pt idx="3">
                  <c:v>104.54</c:v>
                </c:pt>
                <c:pt idx="4">
                  <c:v>111.92</c:v>
                </c:pt>
              </c:numCache>
            </c:numRef>
          </c:val>
        </c:ser>
        <c:dLbls>
          <c:showLegendKey val="0"/>
          <c:showVal val="0"/>
          <c:showCatName val="0"/>
          <c:showSerName val="0"/>
          <c:showPercent val="0"/>
          <c:showBubbleSize val="0"/>
        </c:dLbls>
        <c:gapWidth val="150"/>
        <c:axId val="52616576"/>
        <c:axId val="52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16576"/>
        <c:axId val="52499584"/>
      </c:lineChart>
      <c:dateAx>
        <c:axId val="52616576"/>
        <c:scaling>
          <c:orientation val="minMax"/>
        </c:scaling>
        <c:delete val="1"/>
        <c:axPos val="b"/>
        <c:numFmt formatCode="ge" sourceLinked="1"/>
        <c:majorTickMark val="none"/>
        <c:minorTickMark val="none"/>
        <c:tickLblPos val="none"/>
        <c:crossAx val="52499584"/>
        <c:crosses val="autoZero"/>
        <c:auto val="1"/>
        <c:lblOffset val="100"/>
        <c:baseTimeUnit val="years"/>
      </c:dateAx>
      <c:valAx>
        <c:axId val="52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513024"/>
        <c:axId val="525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13024"/>
        <c:axId val="52531584"/>
      </c:lineChart>
      <c:dateAx>
        <c:axId val="52513024"/>
        <c:scaling>
          <c:orientation val="minMax"/>
        </c:scaling>
        <c:delete val="1"/>
        <c:axPos val="b"/>
        <c:numFmt formatCode="ge" sourceLinked="1"/>
        <c:majorTickMark val="none"/>
        <c:minorTickMark val="none"/>
        <c:tickLblPos val="none"/>
        <c:crossAx val="52531584"/>
        <c:crosses val="autoZero"/>
        <c:auto val="1"/>
        <c:lblOffset val="100"/>
        <c:baseTimeUnit val="years"/>
      </c:dateAx>
      <c:valAx>
        <c:axId val="525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631424"/>
        <c:axId val="526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31424"/>
        <c:axId val="52641792"/>
      </c:lineChart>
      <c:dateAx>
        <c:axId val="52631424"/>
        <c:scaling>
          <c:orientation val="minMax"/>
        </c:scaling>
        <c:delete val="1"/>
        <c:axPos val="b"/>
        <c:numFmt formatCode="ge" sourceLinked="1"/>
        <c:majorTickMark val="none"/>
        <c:minorTickMark val="none"/>
        <c:tickLblPos val="none"/>
        <c:crossAx val="52641792"/>
        <c:crosses val="autoZero"/>
        <c:auto val="1"/>
        <c:lblOffset val="100"/>
        <c:baseTimeUnit val="years"/>
      </c:dateAx>
      <c:valAx>
        <c:axId val="526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682112"/>
        <c:axId val="52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82112"/>
        <c:axId val="52688384"/>
      </c:lineChart>
      <c:dateAx>
        <c:axId val="52682112"/>
        <c:scaling>
          <c:orientation val="minMax"/>
        </c:scaling>
        <c:delete val="1"/>
        <c:axPos val="b"/>
        <c:numFmt formatCode="ge" sourceLinked="1"/>
        <c:majorTickMark val="none"/>
        <c:minorTickMark val="none"/>
        <c:tickLblPos val="none"/>
        <c:crossAx val="52688384"/>
        <c:crosses val="autoZero"/>
        <c:auto val="1"/>
        <c:lblOffset val="100"/>
        <c:baseTimeUnit val="years"/>
      </c:dateAx>
      <c:valAx>
        <c:axId val="52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714496"/>
        <c:axId val="52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714496"/>
        <c:axId val="52724864"/>
      </c:lineChart>
      <c:dateAx>
        <c:axId val="52714496"/>
        <c:scaling>
          <c:orientation val="minMax"/>
        </c:scaling>
        <c:delete val="1"/>
        <c:axPos val="b"/>
        <c:numFmt formatCode="ge" sourceLinked="1"/>
        <c:majorTickMark val="none"/>
        <c:minorTickMark val="none"/>
        <c:tickLblPos val="none"/>
        <c:crossAx val="52724864"/>
        <c:crosses val="autoZero"/>
        <c:auto val="1"/>
        <c:lblOffset val="100"/>
        <c:baseTimeUnit val="years"/>
      </c:dateAx>
      <c:valAx>
        <c:axId val="52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741248"/>
        <c:axId val="527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52741248"/>
        <c:axId val="52743168"/>
      </c:lineChart>
      <c:dateAx>
        <c:axId val="52741248"/>
        <c:scaling>
          <c:orientation val="minMax"/>
        </c:scaling>
        <c:delete val="1"/>
        <c:axPos val="b"/>
        <c:numFmt formatCode="ge" sourceLinked="1"/>
        <c:majorTickMark val="none"/>
        <c:minorTickMark val="none"/>
        <c:tickLblPos val="none"/>
        <c:crossAx val="52743168"/>
        <c:crosses val="autoZero"/>
        <c:auto val="1"/>
        <c:lblOffset val="100"/>
        <c:baseTimeUnit val="years"/>
      </c:dateAx>
      <c:valAx>
        <c:axId val="527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28.09</c:v>
                </c:pt>
                <c:pt idx="1">
                  <c:v>21.8</c:v>
                </c:pt>
                <c:pt idx="2">
                  <c:v>21.61</c:v>
                </c:pt>
                <c:pt idx="3">
                  <c:v>16.170000000000002</c:v>
                </c:pt>
                <c:pt idx="4">
                  <c:v>19.920000000000002</c:v>
                </c:pt>
              </c:numCache>
            </c:numRef>
          </c:val>
        </c:ser>
        <c:dLbls>
          <c:showLegendKey val="0"/>
          <c:showVal val="0"/>
          <c:showCatName val="0"/>
          <c:showSerName val="0"/>
          <c:showPercent val="0"/>
          <c:showBubbleSize val="0"/>
        </c:dLbls>
        <c:gapWidth val="150"/>
        <c:axId val="85496576"/>
        <c:axId val="854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5496576"/>
        <c:axId val="85498496"/>
      </c:lineChart>
      <c:dateAx>
        <c:axId val="85496576"/>
        <c:scaling>
          <c:orientation val="minMax"/>
        </c:scaling>
        <c:delete val="1"/>
        <c:axPos val="b"/>
        <c:numFmt formatCode="ge" sourceLinked="1"/>
        <c:majorTickMark val="none"/>
        <c:minorTickMark val="none"/>
        <c:tickLblPos val="none"/>
        <c:crossAx val="85498496"/>
        <c:crosses val="autoZero"/>
        <c:auto val="1"/>
        <c:lblOffset val="100"/>
        <c:baseTimeUnit val="years"/>
      </c:dateAx>
      <c:valAx>
        <c:axId val="854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378.9</c:v>
                </c:pt>
                <c:pt idx="1">
                  <c:v>490.7</c:v>
                </c:pt>
                <c:pt idx="2">
                  <c:v>495.66</c:v>
                </c:pt>
                <c:pt idx="3">
                  <c:v>692.07</c:v>
                </c:pt>
                <c:pt idx="4">
                  <c:v>565.92999999999995</c:v>
                </c:pt>
              </c:numCache>
            </c:numRef>
          </c:val>
        </c:ser>
        <c:dLbls>
          <c:showLegendKey val="0"/>
          <c:showVal val="0"/>
          <c:showCatName val="0"/>
          <c:showSerName val="0"/>
          <c:showPercent val="0"/>
          <c:showBubbleSize val="0"/>
        </c:dLbls>
        <c:gapWidth val="150"/>
        <c:axId val="86851584"/>
        <c:axId val="868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6851584"/>
        <c:axId val="86853504"/>
      </c:lineChart>
      <c:dateAx>
        <c:axId val="86851584"/>
        <c:scaling>
          <c:orientation val="minMax"/>
        </c:scaling>
        <c:delete val="1"/>
        <c:axPos val="b"/>
        <c:numFmt formatCode="ge" sourceLinked="1"/>
        <c:majorTickMark val="none"/>
        <c:minorTickMark val="none"/>
        <c:tickLblPos val="none"/>
        <c:crossAx val="86853504"/>
        <c:crosses val="autoZero"/>
        <c:auto val="1"/>
        <c:lblOffset val="100"/>
        <c:baseTimeUnit val="years"/>
      </c:dateAx>
      <c:valAx>
        <c:axId val="868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美浜町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22757</v>
      </c>
      <c r="AM8" s="47"/>
      <c r="AN8" s="47"/>
      <c r="AO8" s="47"/>
      <c r="AP8" s="47"/>
      <c r="AQ8" s="47"/>
      <c r="AR8" s="47"/>
      <c r="AS8" s="47"/>
      <c r="AT8" s="43">
        <f>データ!S6</f>
        <v>46.2</v>
      </c>
      <c r="AU8" s="43"/>
      <c r="AV8" s="43"/>
      <c r="AW8" s="43"/>
      <c r="AX8" s="43"/>
      <c r="AY8" s="43"/>
      <c r="AZ8" s="43"/>
      <c r="BA8" s="43"/>
      <c r="BB8" s="43">
        <f>データ!T6</f>
        <v>492.58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0.98</v>
      </c>
      <c r="Q10" s="43"/>
      <c r="R10" s="43"/>
      <c r="S10" s="43"/>
      <c r="T10" s="43"/>
      <c r="U10" s="43"/>
      <c r="V10" s="43"/>
      <c r="W10" s="43">
        <f>データ!P6</f>
        <v>81.61</v>
      </c>
      <c r="X10" s="43"/>
      <c r="Y10" s="43"/>
      <c r="Z10" s="43"/>
      <c r="AA10" s="43"/>
      <c r="AB10" s="43"/>
      <c r="AC10" s="43"/>
      <c r="AD10" s="47">
        <f>データ!Q6</f>
        <v>2080</v>
      </c>
      <c r="AE10" s="47"/>
      <c r="AF10" s="47"/>
      <c r="AG10" s="47"/>
      <c r="AH10" s="47"/>
      <c r="AI10" s="47"/>
      <c r="AJ10" s="47"/>
      <c r="AK10" s="2"/>
      <c r="AL10" s="47">
        <f>データ!U6</f>
        <v>222</v>
      </c>
      <c r="AM10" s="47"/>
      <c r="AN10" s="47"/>
      <c r="AO10" s="47"/>
      <c r="AP10" s="47"/>
      <c r="AQ10" s="47"/>
      <c r="AR10" s="47"/>
      <c r="AS10" s="47"/>
      <c r="AT10" s="43">
        <f>データ!V6</f>
        <v>0.15</v>
      </c>
      <c r="AU10" s="43"/>
      <c r="AV10" s="43"/>
      <c r="AW10" s="43"/>
      <c r="AX10" s="43"/>
      <c r="AY10" s="43"/>
      <c r="AZ10" s="43"/>
      <c r="BA10" s="43"/>
      <c r="BB10" s="43">
        <f>データ!W6</f>
        <v>1480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234460</v>
      </c>
      <c r="D6" s="31">
        <f t="shared" si="3"/>
        <v>47</v>
      </c>
      <c r="E6" s="31">
        <f t="shared" si="3"/>
        <v>17</v>
      </c>
      <c r="F6" s="31">
        <f t="shared" si="3"/>
        <v>5</v>
      </c>
      <c r="G6" s="31">
        <f t="shared" si="3"/>
        <v>0</v>
      </c>
      <c r="H6" s="31" t="str">
        <f t="shared" si="3"/>
        <v>愛知県　美浜町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0.98</v>
      </c>
      <c r="P6" s="32">
        <f t="shared" si="3"/>
        <v>81.61</v>
      </c>
      <c r="Q6" s="32">
        <f t="shared" si="3"/>
        <v>2080</v>
      </c>
      <c r="R6" s="32">
        <f t="shared" si="3"/>
        <v>22757</v>
      </c>
      <c r="S6" s="32">
        <f t="shared" si="3"/>
        <v>46.2</v>
      </c>
      <c r="T6" s="32">
        <f t="shared" si="3"/>
        <v>492.58</v>
      </c>
      <c r="U6" s="32">
        <f t="shared" si="3"/>
        <v>222</v>
      </c>
      <c r="V6" s="32">
        <f t="shared" si="3"/>
        <v>0.15</v>
      </c>
      <c r="W6" s="32">
        <f t="shared" si="3"/>
        <v>1480</v>
      </c>
      <c r="X6" s="33">
        <f>IF(X7="",NA(),X7)</f>
        <v>98.1</v>
      </c>
      <c r="Y6" s="33">
        <f t="shared" ref="Y6:AG6" si="4">IF(Y7="",NA(),Y7)</f>
        <v>98.27</v>
      </c>
      <c r="Z6" s="33">
        <f t="shared" si="4"/>
        <v>98.52</v>
      </c>
      <c r="AA6" s="33">
        <f t="shared" si="4"/>
        <v>104.54</v>
      </c>
      <c r="AB6" s="33">
        <f t="shared" si="4"/>
        <v>111.92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28.09</v>
      </c>
      <c r="BQ6" s="33">
        <f t="shared" ref="BQ6:BY6" si="8">IF(BQ7="",NA(),BQ7)</f>
        <v>21.8</v>
      </c>
      <c r="BR6" s="33">
        <f t="shared" si="8"/>
        <v>21.61</v>
      </c>
      <c r="BS6" s="33">
        <f t="shared" si="8"/>
        <v>16.170000000000002</v>
      </c>
      <c r="BT6" s="33">
        <f t="shared" si="8"/>
        <v>19.920000000000002</v>
      </c>
      <c r="BU6" s="33">
        <f t="shared" si="8"/>
        <v>51.56</v>
      </c>
      <c r="BV6" s="33">
        <f t="shared" si="8"/>
        <v>51.03</v>
      </c>
      <c r="BW6" s="33">
        <f t="shared" si="8"/>
        <v>50.9</v>
      </c>
      <c r="BX6" s="33">
        <f t="shared" si="8"/>
        <v>50.82</v>
      </c>
      <c r="BY6" s="33">
        <f t="shared" si="8"/>
        <v>52.19</v>
      </c>
      <c r="BZ6" s="32" t="str">
        <f>IF(BZ7="","",IF(BZ7="-","【-】","【"&amp;SUBSTITUTE(TEXT(BZ7,"#,##0.00"),"-","△")&amp;"】"))</f>
        <v>【52.78】</v>
      </c>
      <c r="CA6" s="33">
        <f>IF(CA7="",NA(),CA7)</f>
        <v>378.9</v>
      </c>
      <c r="CB6" s="33">
        <f t="shared" ref="CB6:CJ6" si="9">IF(CB7="",NA(),CB7)</f>
        <v>490.7</v>
      </c>
      <c r="CC6" s="33">
        <f t="shared" si="9"/>
        <v>495.66</v>
      </c>
      <c r="CD6" s="33">
        <f t="shared" si="9"/>
        <v>692.07</v>
      </c>
      <c r="CE6" s="33">
        <f t="shared" si="9"/>
        <v>565.92999999999995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23.75</v>
      </c>
      <c r="CM6" s="33">
        <f t="shared" ref="CM6:CU6" si="10">IF(CM7="",NA(),CM7)</f>
        <v>24.06</v>
      </c>
      <c r="CN6" s="33">
        <f t="shared" si="10"/>
        <v>24.38</v>
      </c>
      <c r="CO6" s="33">
        <f t="shared" si="10"/>
        <v>20.63</v>
      </c>
      <c r="CP6" s="33">
        <f t="shared" si="10"/>
        <v>22.19</v>
      </c>
      <c r="CQ6" s="33">
        <f t="shared" si="10"/>
        <v>55.2</v>
      </c>
      <c r="CR6" s="33">
        <f t="shared" si="10"/>
        <v>54.74</v>
      </c>
      <c r="CS6" s="33">
        <f t="shared" si="10"/>
        <v>53.78</v>
      </c>
      <c r="CT6" s="33">
        <f t="shared" si="10"/>
        <v>53.24</v>
      </c>
      <c r="CU6" s="33">
        <f t="shared" si="10"/>
        <v>52.31</v>
      </c>
      <c r="CV6" s="32" t="str">
        <f>IF(CV7="","",IF(CV7="-","【-】","【"&amp;SUBSTITUTE(TEXT(CV7,"#,##0.00"),"-","△")&amp;"】"))</f>
        <v>【52.74】</v>
      </c>
      <c r="CW6" s="33">
        <f>IF(CW7="",NA(),CW7)</f>
        <v>91.18</v>
      </c>
      <c r="CX6" s="33">
        <f t="shared" ref="CX6:DF6" si="11">IF(CX7="",NA(),CX7)</f>
        <v>90.72</v>
      </c>
      <c r="CY6" s="33">
        <f t="shared" si="11"/>
        <v>90.6</v>
      </c>
      <c r="CZ6" s="33">
        <f t="shared" si="11"/>
        <v>90.21</v>
      </c>
      <c r="DA6" s="33">
        <f t="shared" si="11"/>
        <v>95.5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234460</v>
      </c>
      <c r="D7" s="35">
        <v>47</v>
      </c>
      <c r="E7" s="35">
        <v>17</v>
      </c>
      <c r="F7" s="35">
        <v>5</v>
      </c>
      <c r="G7" s="35">
        <v>0</v>
      </c>
      <c r="H7" s="35" t="s">
        <v>96</v>
      </c>
      <c r="I7" s="35" t="s">
        <v>97</v>
      </c>
      <c r="J7" s="35" t="s">
        <v>98</v>
      </c>
      <c r="K7" s="35" t="s">
        <v>99</v>
      </c>
      <c r="L7" s="35" t="s">
        <v>100</v>
      </c>
      <c r="M7" s="36" t="s">
        <v>101</v>
      </c>
      <c r="N7" s="36" t="s">
        <v>102</v>
      </c>
      <c r="O7" s="36">
        <v>0.98</v>
      </c>
      <c r="P7" s="36">
        <v>81.61</v>
      </c>
      <c r="Q7" s="36">
        <v>2080</v>
      </c>
      <c r="R7" s="36">
        <v>22757</v>
      </c>
      <c r="S7" s="36">
        <v>46.2</v>
      </c>
      <c r="T7" s="36">
        <v>492.58</v>
      </c>
      <c r="U7" s="36">
        <v>222</v>
      </c>
      <c r="V7" s="36">
        <v>0.15</v>
      </c>
      <c r="W7" s="36">
        <v>1480</v>
      </c>
      <c r="X7" s="36">
        <v>98.1</v>
      </c>
      <c r="Y7" s="36">
        <v>98.27</v>
      </c>
      <c r="Z7" s="36">
        <v>98.52</v>
      </c>
      <c r="AA7" s="36">
        <v>104.54</v>
      </c>
      <c r="AB7" s="36">
        <v>111.92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28.09</v>
      </c>
      <c r="BQ7" s="36">
        <v>21.8</v>
      </c>
      <c r="BR7" s="36">
        <v>21.61</v>
      </c>
      <c r="BS7" s="36">
        <v>16.170000000000002</v>
      </c>
      <c r="BT7" s="36">
        <v>19.920000000000002</v>
      </c>
      <c r="BU7" s="36">
        <v>51.56</v>
      </c>
      <c r="BV7" s="36">
        <v>51.03</v>
      </c>
      <c r="BW7" s="36">
        <v>50.9</v>
      </c>
      <c r="BX7" s="36">
        <v>50.82</v>
      </c>
      <c r="BY7" s="36">
        <v>52.19</v>
      </c>
      <c r="BZ7" s="36">
        <v>52.78</v>
      </c>
      <c r="CA7" s="36">
        <v>378.9</v>
      </c>
      <c r="CB7" s="36">
        <v>490.7</v>
      </c>
      <c r="CC7" s="36">
        <v>495.66</v>
      </c>
      <c r="CD7" s="36">
        <v>692.07</v>
      </c>
      <c r="CE7" s="36">
        <v>565.92999999999995</v>
      </c>
      <c r="CF7" s="36">
        <v>283.26</v>
      </c>
      <c r="CG7" s="36">
        <v>289.60000000000002</v>
      </c>
      <c r="CH7" s="36">
        <v>293.27</v>
      </c>
      <c r="CI7" s="36">
        <v>300.52</v>
      </c>
      <c r="CJ7" s="36">
        <v>296.14</v>
      </c>
      <c r="CK7" s="36">
        <v>289.81</v>
      </c>
      <c r="CL7" s="36">
        <v>23.75</v>
      </c>
      <c r="CM7" s="36">
        <v>24.06</v>
      </c>
      <c r="CN7" s="36">
        <v>24.38</v>
      </c>
      <c r="CO7" s="36">
        <v>20.63</v>
      </c>
      <c r="CP7" s="36">
        <v>22.19</v>
      </c>
      <c r="CQ7" s="36">
        <v>55.2</v>
      </c>
      <c r="CR7" s="36">
        <v>54.74</v>
      </c>
      <c r="CS7" s="36">
        <v>53.78</v>
      </c>
      <c r="CT7" s="36">
        <v>53.24</v>
      </c>
      <c r="CU7" s="36">
        <v>52.31</v>
      </c>
      <c r="CV7" s="36">
        <v>52.74</v>
      </c>
      <c r="CW7" s="36">
        <v>91.18</v>
      </c>
      <c r="CX7" s="36">
        <v>90.72</v>
      </c>
      <c r="CY7" s="36">
        <v>90.6</v>
      </c>
      <c r="CZ7" s="36">
        <v>90.21</v>
      </c>
      <c r="DA7" s="36">
        <v>95.5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2017-02-23T09:46:17Z</cp:lastPrinted>
  <dcterms:created xsi:type="dcterms:W3CDTF">2017-02-08T03:12:19Z</dcterms:created>
  <dcterms:modified xsi:type="dcterms:W3CDTF">2017-02-23T09:46:20Z</dcterms:modified>
  <cp:category/>
</cp:coreProperties>
</file>