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<sst xmlns="http://schemas.openxmlformats.org/spreadsheetml/2006/main" count="217" uniqueCount="107">
  <si>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</si>
  <si>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</si>
  <si>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</si>
  <si>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</si>
  <si>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</si>
  <si>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</si>
  <si>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</si>
  <si>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</si>
  <si>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</si>
  <si>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</si>
  <si>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</si>
  <si>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</si>
  <si>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</si>
  <si>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</si>
  <si>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</si>
  <si>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</si>
  <si>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</si>
  <si>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</si>
  <si>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</si>
  <si>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</si>
  <si>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</si>
  <si>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</si>
  <si>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</si>
  <si>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</si>
  <si>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</si>
  <si>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</si>
  <si>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</si>
  <si>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</si>
  <si>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</si>
  <si>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</si>
  <si>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</si>
  <si>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</si>
  <si>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</si>
  <si>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</si>
  <si>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</si>
  <si>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</si>
  <si>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</si>
  <si>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</si>
  <si>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</si>
  <si>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</si>
  <si>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</si>
  <si>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</si>
  <si>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</si>
  <si>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</si>
  <si>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</si>
  <si>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</si>
  <si>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</si>
  <si>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</si>
  <si>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</si>
  <si>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</si>
  <si>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</si>
  <si>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</si>
  <si>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</si>
  <si>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</si>
  <si>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</si>
  <si>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</si>
  <si>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</si>
  <si>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</si>
  <si>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</si>
  <si>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</si>
  <si>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</si>
  <si>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</si>
  <si>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</si>
  <si>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</si>
  <si>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</si>
  <si>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</si>
  <si>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</si>
  <si>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</si>
  <si>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</si>
  <si>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</si>
  <si>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</si>
  <si>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</si>
  <si>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</si>
  <si>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</si>
  <si>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</si>
  <si>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</si>
  <si>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</si>
  <si>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</si>
  <si>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</si>
  <si>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</si>
  <si>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</si>
  <si>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</si>
  <si>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</si>
  <si>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</si>
  <si>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</si>
  <si>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</si>
  <si>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</si>
  <si>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</si>
  <si>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</si>
  <si>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</si>
  <si>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</si>
  <si>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</si>
  <si>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</si>
  <si>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幸田町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</si>
  <si>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</si>
  <si>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</si>
  <si>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</si>
  <si>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</si>
  <si>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</si>
  <si>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</si>
  <si>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</si>
  <si>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</si>
  <si>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</si>
  <si>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</si>
  <si>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況は、経営の健全性・効率性に係る指標からみても、企業債残高も少なく健全な財政運営を維持しています。また、老朽化の状況に係る指標からは管路の老朽化の進行に対し、更新が進んでいない状況でしたが、ライフライン機能強化等事業を進めたことなどにより、類似団体平均を上回る状況となりました。今後も、良好な経営状況を基盤とし、「安全」「強じん」「持続」の観点から、中長期的な更新計画に基づいた管路等施設の適正な更新を図るとともに、経費削減や有収率の向上に取り組み健全な事業経営の維持に努めてまいります。</t>
    <rPh sb="0" eb="2">
      <t>ケイエイ</t>
    </rPh>
    <rPh sb="2" eb="4">
      <t>ジョウキョウ</t>
    </rPh>
    <rPh sb="6" eb="8">
      <t>ケイエイ</t>
    </rPh>
    <rPh sb="9" eb="12">
      <t>ケンゼンセイ</t>
    </rPh>
    <rPh sb="13" eb="16">
      <t>コウリツセイ</t>
    </rPh>
    <rPh sb="17" eb="18">
      <t>カカ</t>
    </rPh>
    <rPh sb="19" eb="21">
      <t>シヒョウ</t>
    </rPh>
    <rPh sb="27" eb="29">
      <t>キギョウ</t>
    </rPh>
    <rPh sb="29" eb="30">
      <t>サイ</t>
    </rPh>
    <rPh sb="30" eb="32">
      <t>ザンダカ</t>
    </rPh>
    <rPh sb="33" eb="34">
      <t>スク</t>
    </rPh>
    <rPh sb="36" eb="38">
      <t>ケンゼン</t>
    </rPh>
    <rPh sb="39" eb="41">
      <t>ザイセイ</t>
    </rPh>
    <rPh sb="41" eb="43">
      <t>ウンエイ</t>
    </rPh>
    <rPh sb="44" eb="46">
      <t>イジ</t>
    </rPh>
    <rPh sb="55" eb="58">
      <t>ロウキュウカ</t>
    </rPh>
    <rPh sb="59" eb="61">
      <t>ジョウキョウ</t>
    </rPh>
    <rPh sb="62" eb="63">
      <t>カカ</t>
    </rPh>
    <rPh sb="64" eb="66">
      <t>シヒョウ</t>
    </rPh>
    <rPh sb="69" eb="71">
      <t>カンロ</t>
    </rPh>
    <rPh sb="72" eb="75">
      <t>ロウキュウカ</t>
    </rPh>
    <rPh sb="76" eb="78">
      <t>シンコウ</t>
    </rPh>
    <rPh sb="79" eb="80">
      <t>タイ</t>
    </rPh>
    <rPh sb="82" eb="84">
      <t>コウシン</t>
    </rPh>
    <rPh sb="85" eb="86">
      <t>スス</t>
    </rPh>
    <rPh sb="91" eb="93">
      <t>ジョウキョウ</t>
    </rPh>
    <rPh sb="123" eb="125">
      <t>ルイジ</t>
    </rPh>
    <rPh sb="125" eb="127">
      <t>ダンタイ</t>
    </rPh>
    <rPh sb="127" eb="129">
      <t>ヘイキン</t>
    </rPh>
    <rPh sb="130" eb="132">
      <t>ウワマワ</t>
    </rPh>
    <rPh sb="133" eb="135">
      <t>ジョウキョウ</t>
    </rPh>
    <rPh sb="142" eb="144">
      <t>コンゴ</t>
    </rPh>
    <rPh sb="146" eb="148">
      <t>リョウコウ</t>
    </rPh>
    <rPh sb="149" eb="151">
      <t>ケイエイ</t>
    </rPh>
    <rPh sb="151" eb="153">
      <t>ジョウキョウ</t>
    </rPh>
    <rPh sb="154" eb="156">
      <t>キバン</t>
    </rPh>
    <rPh sb="160" eb="162">
      <t>アンゼン</t>
    </rPh>
    <rPh sb="164" eb="165">
      <t>キョウ</t>
    </rPh>
    <rPh sb="169" eb="171">
      <t>ジゾク</t>
    </rPh>
    <rPh sb="173" eb="175">
      <t>カンテン</t>
    </rPh>
    <rPh sb="178" eb="182">
      <t>チュウチョウキテキ</t>
    </rPh>
    <rPh sb="183" eb="185">
      <t>コウシン</t>
    </rPh>
    <rPh sb="185" eb="187">
      <t>ケイカク</t>
    </rPh>
    <rPh sb="188" eb="189">
      <t>モト</t>
    </rPh>
    <rPh sb="192" eb="194">
      <t>カンロ</t>
    </rPh>
    <rPh sb="194" eb="195">
      <t>トウ</t>
    </rPh>
    <rPh sb="195" eb="197">
      <t>シセツ</t>
    </rPh>
    <rPh sb="198" eb="200">
      <t>テキセイ</t>
    </rPh>
    <rPh sb="201" eb="203">
      <t>コウシン</t>
    </rPh>
    <rPh sb="204" eb="205">
      <t>ハカ</t>
    </rPh>
    <rPh sb="211" eb="213">
      <t>ケイヒ</t>
    </rPh>
    <rPh sb="213" eb="215">
      <t>サクゲン</t>
    </rPh>
    <rPh sb="216" eb="218">
      <t>ユウシュウ</t>
    </rPh>
    <rPh sb="218" eb="219">
      <t>リツ</t>
    </rPh>
    <rPh sb="220" eb="222">
      <t>コウジョウ</t>
    </rPh>
    <rPh sb="223" eb="224">
      <t>ト</t>
    </rPh>
    <rPh sb="225" eb="226">
      <t>ク</t>
    </rPh>
    <rPh sb="227" eb="229">
      <t>ケンゼン</t>
    </rPh>
    <rPh sb="230" eb="232">
      <t>ジギョウ</t>
    </rPh>
    <rPh sb="232" eb="234">
      <t>ケイエイ</t>
    </rPh>
    <rPh sb="235" eb="237">
      <t>イジ</t>
    </rPh>
    <rPh sb="238" eb="239">
      <t>ツト</t>
    </rPh>
    <phoneticPr fontId="4"/>
  </si>
  <si>
    <t>①経常収支比率及び⑤料金回収比率につきましては、いずれも100%以上を維持しており、平成26年度から適用された地方公営企業会計制度の見直しによる影響もあり、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③流動比率や④企業債残高対給水収益比率も、他団体と比べ企業債残高が少なくなっている状況を反映し、類似団体平均値よりも良好な状況にあります。　　　　　　　　⑥給水原価につきましては、類似団体平均値よりも低く、料金収入を得るための費用が安価となっている状況にあり、今後も効率的な経営に努めます。　　　　　　　　　　　　　　　　　　⑦施設利用率や⑧有収率も類似団体平均値よりも高く、既存施設の能力を効率的利用して、健全な経営状態を維持しています。</t>
    <rPh sb="1" eb="3">
      <t>ケイジョウ</t>
    </rPh>
    <rPh sb="3" eb="5">
      <t>シュウシ</t>
    </rPh>
    <rPh sb="5" eb="7">
      <t>ヒリツ</t>
    </rPh>
    <rPh sb="7" eb="8">
      <t>オヨ</t>
    </rPh>
    <rPh sb="10" eb="12">
      <t>リョウキン</t>
    </rPh>
    <rPh sb="12" eb="14">
      <t>カイシュウ</t>
    </rPh>
    <rPh sb="14" eb="16">
      <t>ヒリツ</t>
    </rPh>
    <rPh sb="32" eb="34">
      <t>イジョウ</t>
    </rPh>
    <rPh sb="35" eb="37">
      <t>イジ</t>
    </rPh>
    <rPh sb="42" eb="44">
      <t>ヘイセイ</t>
    </rPh>
    <rPh sb="46" eb="48">
      <t>ネンド</t>
    </rPh>
    <rPh sb="50" eb="52">
      <t>テキヨウ</t>
    </rPh>
    <rPh sb="55" eb="57">
      <t>チホウ</t>
    </rPh>
    <rPh sb="57" eb="59">
      <t>コウエイ</t>
    </rPh>
    <rPh sb="59" eb="61">
      <t>キギョウ</t>
    </rPh>
    <rPh sb="61" eb="63">
      <t>カイケイ</t>
    </rPh>
    <rPh sb="63" eb="65">
      <t>セイド</t>
    </rPh>
    <rPh sb="66" eb="68">
      <t>ミナオ</t>
    </rPh>
    <rPh sb="72" eb="74">
      <t>エイキョウ</t>
    </rPh>
    <rPh sb="78" eb="80">
      <t>ルイジ</t>
    </rPh>
    <rPh sb="80" eb="82">
      <t>ダンタイ</t>
    </rPh>
    <rPh sb="82" eb="84">
      <t>ヘイキン</t>
    </rPh>
    <rPh sb="84" eb="85">
      <t>チ</t>
    </rPh>
    <rPh sb="88" eb="89">
      <t>タカ</t>
    </rPh>
    <rPh sb="90" eb="92">
      <t>スイジュン</t>
    </rPh>
    <rPh sb="93" eb="95">
      <t>スイイ</t>
    </rPh>
    <rPh sb="101" eb="103">
      <t>ケイジョウ</t>
    </rPh>
    <rPh sb="103" eb="105">
      <t>シュウシ</t>
    </rPh>
    <rPh sb="105" eb="107">
      <t>ヒリツ</t>
    </rPh>
    <rPh sb="163" eb="165">
      <t>ルイセキ</t>
    </rPh>
    <rPh sb="165" eb="168">
      <t>ケッソンキン</t>
    </rPh>
    <rPh sb="172" eb="174">
      <t>ケンゼン</t>
    </rPh>
    <rPh sb="175" eb="177">
      <t>ケイエイ</t>
    </rPh>
    <rPh sb="178" eb="179">
      <t>タモ</t>
    </rPh>
    <rPh sb="209" eb="211">
      <t>リュウドウ</t>
    </rPh>
    <rPh sb="211" eb="213">
      <t>ヒリツ</t>
    </rPh>
    <rPh sb="215" eb="217">
      <t>キギョウ</t>
    </rPh>
    <rPh sb="217" eb="218">
      <t>サイ</t>
    </rPh>
    <rPh sb="218" eb="220">
      <t>ザンダカ</t>
    </rPh>
    <rPh sb="220" eb="221">
      <t>タイ</t>
    </rPh>
    <rPh sb="221" eb="223">
      <t>キュウスイ</t>
    </rPh>
    <rPh sb="223" eb="225">
      <t>シュウエキ</t>
    </rPh>
    <rPh sb="225" eb="227">
      <t>ヒリツ</t>
    </rPh>
    <rPh sb="252" eb="254">
      <t>ハンエイ</t>
    </rPh>
    <rPh sb="256" eb="258">
      <t>ルイジ</t>
    </rPh>
    <rPh sb="258" eb="260">
      <t>ダンタイ</t>
    </rPh>
    <rPh sb="260" eb="262">
      <t>ヘイキン</t>
    </rPh>
    <rPh sb="262" eb="263">
      <t>チ</t>
    </rPh>
    <rPh sb="266" eb="268">
      <t>リョウコウ</t>
    </rPh>
    <rPh sb="269" eb="271">
      <t>ジョウキョウ</t>
    </rPh>
    <rPh sb="286" eb="288">
      <t>キュウスイ</t>
    </rPh>
    <rPh sb="288" eb="290">
      <t>ゲンカ</t>
    </rPh>
    <rPh sb="298" eb="300">
      <t>ルイジ</t>
    </rPh>
    <rPh sb="300" eb="302">
      <t>ダンタイ</t>
    </rPh>
    <rPh sb="302" eb="304">
      <t>ヘイキン</t>
    </rPh>
    <rPh sb="304" eb="305">
      <t>チ</t>
    </rPh>
    <rPh sb="308" eb="309">
      <t>ヒク</t>
    </rPh>
    <rPh sb="311" eb="313">
      <t>リョウキン</t>
    </rPh>
    <rPh sb="313" eb="315">
      <t>シュウニュウ</t>
    </rPh>
    <rPh sb="316" eb="317">
      <t>エ</t>
    </rPh>
    <rPh sb="321" eb="323">
      <t>ヒヨウ</t>
    </rPh>
    <rPh sb="324" eb="326">
      <t>アンカ</t>
    </rPh>
    <rPh sb="332" eb="334">
      <t>ジョウキョウ</t>
    </rPh>
    <rPh sb="338" eb="340">
      <t>コンゴ</t>
    </rPh>
    <rPh sb="341" eb="344">
      <t>コウリツテキ</t>
    </rPh>
    <rPh sb="345" eb="347">
      <t>ケイエイ</t>
    </rPh>
    <rPh sb="372" eb="374">
      <t>シセツ</t>
    </rPh>
    <rPh sb="374" eb="377">
      <t>リヨウリツ</t>
    </rPh>
    <rPh sb="379" eb="381">
      <t>ユウシュウ</t>
    </rPh>
    <rPh sb="381" eb="382">
      <t>リツ</t>
    </rPh>
    <rPh sb="383" eb="385">
      <t>ルイジ</t>
    </rPh>
    <rPh sb="385" eb="387">
      <t>ダンタイ</t>
    </rPh>
    <rPh sb="387" eb="389">
      <t>ヘイキン</t>
    </rPh>
    <rPh sb="389" eb="390">
      <t>チ</t>
    </rPh>
    <rPh sb="393" eb="394">
      <t>タカ</t>
    </rPh>
    <rPh sb="396" eb="398">
      <t>キゾン</t>
    </rPh>
    <rPh sb="398" eb="400">
      <t>シセツ</t>
    </rPh>
    <rPh sb="401" eb="403">
      <t>ノウリョク</t>
    </rPh>
    <rPh sb="404" eb="407">
      <t>コウリツテキ</t>
    </rPh>
    <rPh sb="407" eb="409">
      <t>リヨウ</t>
    </rPh>
    <rPh sb="412" eb="414">
      <t>ケンゼン</t>
    </rPh>
    <rPh sb="415" eb="417">
      <t>ケイエイ</t>
    </rPh>
    <rPh sb="417" eb="419">
      <t>ジョウタイ</t>
    </rPh>
    <rPh sb="420" eb="422">
      <t>イジ</t>
    </rPh>
    <phoneticPr fontId="4"/>
  </si>
  <si>
    <t>①有形固定資産減価償却率につきましては、過去3年間同程度の水準で推移しており、平成27年度稼働のポンプ場関連の整備を進めてきたことによって、類似団体平均値を下回っています。　　　　　　　　　　　　　　　　　　　　　また、②管路経年化率につきましては、類似団体平均値よりも高い状況にあります。これは、水道事業創設時に集中して整備した管路が法定耐用年数を経過したことによるよるものです。　　　　　　　　　　　　　　③管路更新率につきましては、近年、ポンプ場等の施設更新を重点的に行ってきたため、低い状況が続いていましたが、ライフライン機能強化等事業を進めたことなどにより、平成27年度においては類似団体平均値を上回る結果となっています。　　　　　　　　今後、施設・管路の更新計画の策定を進め、中長期的な観点による計画的かつ効率的な更新を図ってまいります。</t>
    <rPh sb="20" eb="22">
      <t>カコ</t>
    </rPh>
    <rPh sb="23" eb="24">
      <t>ネン</t>
    </rPh>
    <rPh sb="24" eb="25">
      <t>カン</t>
    </rPh>
    <rPh sb="29" eb="31">
      <t>スイジュン</t>
    </rPh>
    <rPh sb="32" eb="34">
      <t>スイイ</t>
    </rPh>
    <rPh sb="39" eb="41">
      <t>ヘイセイ</t>
    </rPh>
    <rPh sb="52" eb="54">
      <t>カンレン</t>
    </rPh>
    <rPh sb="58" eb="59">
      <t>スス</t>
    </rPh>
    <rPh sb="70" eb="72">
      <t>ルイジ</t>
    </rPh>
    <rPh sb="72" eb="74">
      <t>ダンタイ</t>
    </rPh>
    <rPh sb="74" eb="76">
      <t>ヘイキン</t>
    </rPh>
    <rPh sb="76" eb="77">
      <t>チ</t>
    </rPh>
    <rPh sb="78" eb="80">
      <t>シタマワ</t>
    </rPh>
    <rPh sb="111" eb="113">
      <t>カンロ</t>
    </rPh>
    <rPh sb="113" eb="115">
      <t>ケイネン</t>
    </rPh>
    <rPh sb="115" eb="116">
      <t>カ</t>
    </rPh>
    <rPh sb="116" eb="117">
      <t>リツ</t>
    </rPh>
    <rPh sb="125" eb="127">
      <t>ルイジ</t>
    </rPh>
    <rPh sb="127" eb="129">
      <t>ダンタイ</t>
    </rPh>
    <rPh sb="129" eb="131">
      <t>ヘイキン</t>
    </rPh>
    <rPh sb="131" eb="132">
      <t>チ</t>
    </rPh>
    <rPh sb="135" eb="136">
      <t>タカ</t>
    </rPh>
    <rPh sb="137" eb="139">
      <t>ジョウキョウ</t>
    </rPh>
    <rPh sb="206" eb="208">
      <t>カンロ</t>
    </rPh>
    <rPh sb="208" eb="210">
      <t>コウシン</t>
    </rPh>
    <rPh sb="210" eb="211">
      <t>リツ</t>
    </rPh>
    <rPh sb="233" eb="236">
      <t>ジュウテンテキ</t>
    </rPh>
    <rPh sb="237" eb="238">
      <t>オコナ</t>
    </rPh>
    <rPh sb="245" eb="246">
      <t>ヒク</t>
    </rPh>
    <rPh sb="247" eb="249">
      <t>ジョウキョウ</t>
    </rPh>
    <rPh sb="250" eb="251">
      <t>ツヅ</t>
    </rPh>
    <rPh sb="284" eb="286">
      <t>ヘイセイ</t>
    </rPh>
    <rPh sb="288" eb="290">
      <t>ネンド</t>
    </rPh>
    <rPh sb="295" eb="297">
      <t>ルイジ</t>
    </rPh>
    <rPh sb="297" eb="299">
      <t>ダンタイ</t>
    </rPh>
    <rPh sb="299" eb="301">
      <t>ヘイキン</t>
    </rPh>
    <rPh sb="301" eb="302">
      <t>チ</t>
    </rPh>
    <rPh sb="303" eb="305">
      <t>ウワマワ</t>
    </rPh>
    <rPh sb="306" eb="308">
      <t>ケッカ</t>
    </rPh>
    <rPh sb="324" eb="326">
      <t>コンゴ</t>
    </rPh>
    <rPh sb="327" eb="329">
      <t>シセツ</t>
    </rPh>
    <rPh sb="330" eb="332">
      <t>カンロ</t>
    </rPh>
    <rPh sb="333" eb="335">
      <t>コウシン</t>
    </rPh>
    <rPh sb="335" eb="337">
      <t>ケイカク</t>
    </rPh>
    <rPh sb="338" eb="340">
      <t>サクテイ</t>
    </rPh>
    <rPh sb="341" eb="342">
      <t>スス</t>
    </rPh>
    <rPh sb="344" eb="348">
      <t>チュウチョウキテキ</t>
    </rPh>
    <rPh sb="349" eb="351">
      <t>カンテン</t>
    </rPh>
    <rPh sb="363" eb="365">
      <t>コウシン</t>
    </rPh>
    <rPh sb="366" eb="36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</si>
</sst>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0.12</c:v>
                </c:pt>
                <c:pt idx="1">
                  <c:v>0.01</c:v>
                </c:pt>
                <c:pt idx="2">
                  <c:v>0.18</c:v>
                </c:pt>
                <c:pt idx="3">
                  <c:v>0.1</c:v>
                </c:pt>
                <c:pt idx="4">
                  <c:v>0.61</c:v>
                </c:pt>
              </c:numCache>
            </c:numRef>
          </c:val>
        </c:ser>
        <c:dLbls>
          <c:showLegendKey val="0"/>
          <c:showVal val="0"/>
          <c:showCatName val="0"/>
          <c:showSerName val="0"/>
          <c:showPercent val="0"/>
          <c:showBubbleSize val="0"/>
        </c:dLbls>
        <c:gapWidth val="150"/>
        <c:axId val="102611200"/>
        <c:axId val="1026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2611200"/>
        <c:axId val="102625664"/>
      </c:lineChart>
      <c:dateAx>
        <c:axId val="102611200"/>
        <c:scaling>
          <c:orientation val="minMax"/>
        </c:scaling>
        <c:delete val="1"/>
        <c:axPos val="b"/>
        <c:numFmt formatCode="ge" sourceLinked="1"/>
        <c:majorTickMark val="none"/>
        <c:minorTickMark val="none"/>
        <c:tickLblPos val="none"/>
        <c:crossAx val="102625664"/>
        <c:crosses val="autoZero"/>
        <c:auto val="1"/>
        <c:lblOffset val="100"/>
        <c:baseTimeUnit val="years"/>
      </c:dateAx>
      <c:valAx>
        <c:axId val="1026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65.53</c:v>
                </c:pt>
                <c:pt idx="1">
                  <c:v>65.790000000000006</c:v>
                </c:pt>
                <c:pt idx="2">
                  <c:v>67.97</c:v>
                </c:pt>
                <c:pt idx="3">
                  <c:v>66.8</c:v>
                </c:pt>
                <c:pt idx="4">
                  <c:v>66.459999999999994</c:v>
                </c:pt>
              </c:numCache>
            </c:numRef>
          </c:val>
        </c:ser>
        <c:dLbls>
          <c:showLegendKey val="0"/>
          <c:showVal val="0"/>
          <c:showCatName val="0"/>
          <c:showSerName val="0"/>
          <c:showPercent val="0"/>
          <c:showBubbleSize val="0"/>
        </c:dLbls>
        <c:gapWidth val="150"/>
        <c:axId val="104189312"/>
        <c:axId val="1042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4189312"/>
        <c:axId val="104224256"/>
      </c:lineChart>
      <c:dateAx>
        <c:axId val="104189312"/>
        <c:scaling>
          <c:orientation val="minMax"/>
        </c:scaling>
        <c:delete val="1"/>
        <c:axPos val="b"/>
        <c:numFmt formatCode="ge" sourceLinked="1"/>
        <c:majorTickMark val="none"/>
        <c:minorTickMark val="none"/>
        <c:tickLblPos val="none"/>
        <c:crossAx val="104224256"/>
        <c:crosses val="autoZero"/>
        <c:auto val="1"/>
        <c:lblOffset val="100"/>
        <c:baseTimeUnit val="years"/>
      </c:dateAx>
      <c:valAx>
        <c:axId val="1042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91.27</c:v>
                </c:pt>
                <c:pt idx="1">
                  <c:v>92.71</c:v>
                </c:pt>
                <c:pt idx="2">
                  <c:v>90.81</c:v>
                </c:pt>
                <c:pt idx="3">
                  <c:v>91.82</c:v>
                </c:pt>
                <c:pt idx="4">
                  <c:v>92.93</c:v>
                </c:pt>
              </c:numCache>
            </c:numRef>
          </c:val>
        </c:ser>
        <c:dLbls>
          <c:showLegendKey val="0"/>
          <c:showVal val="0"/>
          <c:showCatName val="0"/>
          <c:showSerName val="0"/>
          <c:showPercent val="0"/>
          <c:showBubbleSize val="0"/>
        </c:dLbls>
        <c:gapWidth val="150"/>
        <c:axId val="104246272"/>
        <c:axId val="1042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4246272"/>
        <c:axId val="104256640"/>
      </c:lineChart>
      <c:dateAx>
        <c:axId val="104246272"/>
        <c:scaling>
          <c:orientation val="minMax"/>
        </c:scaling>
        <c:delete val="1"/>
        <c:axPos val="b"/>
        <c:numFmt formatCode="ge" sourceLinked="1"/>
        <c:majorTickMark val="none"/>
        <c:minorTickMark val="none"/>
        <c:tickLblPos val="none"/>
        <c:crossAx val="104256640"/>
        <c:crosses val="autoZero"/>
        <c:auto val="1"/>
        <c:lblOffset val="100"/>
        <c:baseTimeUnit val="years"/>
      </c:dateAx>
      <c:valAx>
        <c:axId val="1042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103.01</c:v>
                </c:pt>
                <c:pt idx="1">
                  <c:v>103.91</c:v>
                </c:pt>
                <c:pt idx="2">
                  <c:v>108.56</c:v>
                </c:pt>
                <c:pt idx="3">
                  <c:v>123.22</c:v>
                </c:pt>
                <c:pt idx="4">
                  <c:v>121.78</c:v>
                </c:pt>
              </c:numCache>
            </c:numRef>
          </c:val>
        </c:ser>
        <c:dLbls>
          <c:showLegendKey val="0"/>
          <c:showVal val="0"/>
          <c:showCatName val="0"/>
          <c:showSerName val="0"/>
          <c:showPercent val="0"/>
          <c:showBubbleSize val="0"/>
        </c:dLbls>
        <c:gapWidth val="150"/>
        <c:axId val="102778752"/>
        <c:axId val="1027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2778752"/>
        <c:axId val="102793216"/>
      </c:lineChart>
      <c:dateAx>
        <c:axId val="102778752"/>
        <c:scaling>
          <c:orientation val="minMax"/>
        </c:scaling>
        <c:delete val="1"/>
        <c:axPos val="b"/>
        <c:numFmt formatCode="ge" sourceLinked="1"/>
        <c:majorTickMark val="none"/>
        <c:minorTickMark val="none"/>
        <c:tickLblPos val="none"/>
        <c:crossAx val="102793216"/>
        <c:crosses val="autoZero"/>
        <c:auto val="1"/>
        <c:lblOffset val="100"/>
        <c:baseTimeUnit val="years"/>
      </c:dateAx>
      <c:valAx>
        <c:axId val="10279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41.93</c:v>
                </c:pt>
                <c:pt idx="1">
                  <c:v>42.66</c:v>
                </c:pt>
                <c:pt idx="2">
                  <c:v>43.37</c:v>
                </c:pt>
                <c:pt idx="3">
                  <c:v>43.93</c:v>
                </c:pt>
                <c:pt idx="4">
                  <c:v>43.64</c:v>
                </c:pt>
              </c:numCache>
            </c:numRef>
          </c:val>
        </c:ser>
        <c:dLbls>
          <c:showLegendKey val="0"/>
          <c:showVal val="0"/>
          <c:showCatName val="0"/>
          <c:showSerName val="0"/>
          <c:showPercent val="0"/>
          <c:showBubbleSize val="0"/>
        </c:dLbls>
        <c:gapWidth val="150"/>
        <c:axId val="102819328"/>
        <c:axId val="1028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2819328"/>
        <c:axId val="102821248"/>
      </c:lineChart>
      <c:dateAx>
        <c:axId val="102819328"/>
        <c:scaling>
          <c:orientation val="minMax"/>
        </c:scaling>
        <c:delete val="1"/>
        <c:axPos val="b"/>
        <c:numFmt formatCode="ge" sourceLinked="1"/>
        <c:majorTickMark val="none"/>
        <c:minorTickMark val="none"/>
        <c:tickLblPos val="none"/>
        <c:crossAx val="102821248"/>
        <c:crosses val="autoZero"/>
        <c:auto val="1"/>
        <c:lblOffset val="100"/>
        <c:baseTimeUnit val="years"/>
      </c:dateAx>
      <c:valAx>
        <c:axId val="1028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4.63</c:v>
                </c:pt>
                <c:pt idx="1">
                  <c:v>13.03</c:v>
                </c:pt>
                <c:pt idx="2">
                  <c:v>23.95</c:v>
                </c:pt>
                <c:pt idx="3">
                  <c:v>31.07</c:v>
                </c:pt>
                <c:pt idx="4">
                  <c:v>30.67</c:v>
                </c:pt>
              </c:numCache>
            </c:numRef>
          </c:val>
        </c:ser>
        <c:dLbls>
          <c:showLegendKey val="0"/>
          <c:showVal val="0"/>
          <c:showCatName val="0"/>
          <c:showSerName val="0"/>
          <c:showPercent val="0"/>
          <c:showBubbleSize val="0"/>
        </c:dLbls>
        <c:gapWidth val="150"/>
        <c:axId val="102921344"/>
        <c:axId val="1029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2921344"/>
        <c:axId val="102923264"/>
      </c:lineChart>
      <c:dateAx>
        <c:axId val="102921344"/>
        <c:scaling>
          <c:orientation val="minMax"/>
        </c:scaling>
        <c:delete val="1"/>
        <c:axPos val="b"/>
        <c:numFmt formatCode="ge" sourceLinked="1"/>
        <c:majorTickMark val="none"/>
        <c:minorTickMark val="none"/>
        <c:tickLblPos val="none"/>
        <c:crossAx val="102923264"/>
        <c:crosses val="autoZero"/>
        <c:auto val="1"/>
        <c:lblOffset val="100"/>
        <c:baseTimeUnit val="years"/>
      </c:dateAx>
      <c:valAx>
        <c:axId val="1029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79424"/>
        <c:axId val="1042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4279424"/>
        <c:axId val="104285696"/>
      </c:lineChart>
      <c:dateAx>
        <c:axId val="104279424"/>
        <c:scaling>
          <c:orientation val="minMax"/>
        </c:scaling>
        <c:delete val="1"/>
        <c:axPos val="b"/>
        <c:numFmt formatCode="ge" sourceLinked="1"/>
        <c:majorTickMark val="none"/>
        <c:minorTickMark val="none"/>
        <c:tickLblPos val="none"/>
        <c:crossAx val="104285696"/>
        <c:crosses val="autoZero"/>
        <c:auto val="1"/>
        <c:lblOffset val="100"/>
        <c:baseTimeUnit val="years"/>
      </c:dateAx>
      <c:valAx>
        <c:axId val="10428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408.1</c:v>
                </c:pt>
                <c:pt idx="1">
                  <c:v>795.31</c:v>
                </c:pt>
                <c:pt idx="2">
                  <c:v>859.09</c:v>
                </c:pt>
                <c:pt idx="3">
                  <c:v>580.05999999999995</c:v>
                </c:pt>
                <c:pt idx="4">
                  <c:v>447.56</c:v>
                </c:pt>
              </c:numCache>
            </c:numRef>
          </c:val>
        </c:ser>
        <c:dLbls>
          <c:showLegendKey val="0"/>
          <c:showVal val="0"/>
          <c:showCatName val="0"/>
          <c:showSerName val="0"/>
          <c:showPercent val="0"/>
          <c:showBubbleSize val="0"/>
        </c:dLbls>
        <c:gapWidth val="150"/>
        <c:axId val="104320384"/>
        <c:axId val="104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4320384"/>
        <c:axId val="104330752"/>
      </c:lineChart>
      <c:dateAx>
        <c:axId val="104320384"/>
        <c:scaling>
          <c:orientation val="minMax"/>
        </c:scaling>
        <c:delete val="1"/>
        <c:axPos val="b"/>
        <c:numFmt formatCode="ge" sourceLinked="1"/>
        <c:majorTickMark val="none"/>
        <c:minorTickMark val="none"/>
        <c:tickLblPos val="none"/>
        <c:crossAx val="104330752"/>
        <c:crosses val="autoZero"/>
        <c:auto val="1"/>
        <c:lblOffset val="100"/>
        <c:baseTimeUnit val="years"/>
      </c:dateAx>
      <c:valAx>
        <c:axId val="10433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20.89</c:v>
                </c:pt>
                <c:pt idx="1">
                  <c:v>18.03</c:v>
                </c:pt>
                <c:pt idx="2">
                  <c:v>15.25</c:v>
                </c:pt>
                <c:pt idx="3">
                  <c:v>12.63</c:v>
                </c:pt>
                <c:pt idx="4">
                  <c:v>9.6999999999999993</c:v>
                </c:pt>
              </c:numCache>
            </c:numRef>
          </c:val>
        </c:ser>
        <c:dLbls>
          <c:showLegendKey val="0"/>
          <c:showVal val="0"/>
          <c:showCatName val="0"/>
          <c:showSerName val="0"/>
          <c:showPercent val="0"/>
          <c:showBubbleSize val="0"/>
        </c:dLbls>
        <c:gapWidth val="150"/>
        <c:axId val="104019456"/>
        <c:axId val="104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4019456"/>
        <c:axId val="104021376"/>
      </c:lineChart>
      <c:dateAx>
        <c:axId val="104019456"/>
        <c:scaling>
          <c:orientation val="minMax"/>
        </c:scaling>
        <c:delete val="1"/>
        <c:axPos val="b"/>
        <c:numFmt formatCode="ge" sourceLinked="1"/>
        <c:majorTickMark val="none"/>
        <c:minorTickMark val="none"/>
        <c:tickLblPos val="none"/>
        <c:crossAx val="104021376"/>
        <c:crosses val="autoZero"/>
        <c:auto val="1"/>
        <c:lblOffset val="100"/>
        <c:baseTimeUnit val="years"/>
      </c:dateAx>
      <c:valAx>
        <c:axId val="10402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99.44</c:v>
                </c:pt>
                <c:pt idx="1">
                  <c:v>99.89</c:v>
                </c:pt>
                <c:pt idx="2">
                  <c:v>104.58</c:v>
                </c:pt>
                <c:pt idx="3">
                  <c:v>122.69</c:v>
                </c:pt>
                <c:pt idx="4">
                  <c:v>121.23</c:v>
                </c:pt>
              </c:numCache>
            </c:numRef>
          </c:val>
        </c:ser>
        <c:dLbls>
          <c:showLegendKey val="0"/>
          <c:showVal val="0"/>
          <c:showCatName val="0"/>
          <c:showSerName val="0"/>
          <c:showPercent val="0"/>
          <c:showBubbleSize val="0"/>
        </c:dLbls>
        <c:gapWidth val="150"/>
        <c:axId val="104137856"/>
        <c:axId val="1041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4137856"/>
        <c:axId val="104139776"/>
      </c:lineChart>
      <c:dateAx>
        <c:axId val="104137856"/>
        <c:scaling>
          <c:orientation val="minMax"/>
        </c:scaling>
        <c:delete val="1"/>
        <c:axPos val="b"/>
        <c:numFmt formatCode="ge" sourceLinked="1"/>
        <c:majorTickMark val="none"/>
        <c:minorTickMark val="none"/>
        <c:tickLblPos val="none"/>
        <c:crossAx val="104139776"/>
        <c:crosses val="autoZero"/>
        <c:auto val="1"/>
        <c:lblOffset val="100"/>
        <c:baseTimeUnit val="years"/>
      </c:dateAx>
      <c:valAx>
        <c:axId val="1041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147.4</c:v>
                </c:pt>
                <c:pt idx="1">
                  <c:v>147.16</c:v>
                </c:pt>
                <c:pt idx="2">
                  <c:v>140.69999999999999</c:v>
                </c:pt>
                <c:pt idx="3">
                  <c:v>120.01</c:v>
                </c:pt>
                <c:pt idx="4">
                  <c:v>121.32</c:v>
                </c:pt>
              </c:numCache>
            </c:numRef>
          </c:val>
        </c:ser>
        <c:dLbls>
          <c:showLegendKey val="0"/>
          <c:showVal val="0"/>
          <c:showCatName val="0"/>
          <c:showSerName val="0"/>
          <c:showPercent val="0"/>
          <c:showBubbleSize val="0"/>
        </c:dLbls>
        <c:gapWidth val="150"/>
        <c:axId val="104173568"/>
        <c:axId val="1041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4173568"/>
        <c:axId val="104175488"/>
      </c:lineChart>
      <c:dateAx>
        <c:axId val="104173568"/>
        <c:scaling>
          <c:orientation val="minMax"/>
        </c:scaling>
        <c:delete val="1"/>
        <c:axPos val="b"/>
        <c:numFmt formatCode="ge" sourceLinked="1"/>
        <c:majorTickMark val="none"/>
        <c:minorTickMark val="none"/>
        <c:tickLblPos val="none"/>
        <c:crossAx val="104175488"/>
        <c:crosses val="autoZero"/>
        <c:auto val="1"/>
        <c:lblOffset val="100"/>
        <c:baseTimeUnit val="years"/>
      </c:dateAx>
      <c:valAx>
        <c:axId val="104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幸田町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39852</v>
      </c>
      <c r="AJ8" s="75"/>
      <c r="AK8" s="75"/>
      <c r="AL8" s="75"/>
      <c r="AM8" s="75"/>
      <c r="AN8" s="75"/>
      <c r="AO8" s="75"/>
      <c r="AP8" s="76"/>
      <c r="AQ8" s="57">
        <f>データ!R6</f>
        <v>56.72</v>
      </c>
      <c r="AR8" s="57"/>
      <c r="AS8" s="57"/>
      <c r="AT8" s="57"/>
      <c r="AU8" s="57"/>
      <c r="AV8" s="57"/>
      <c r="AW8" s="57"/>
      <c r="AX8" s="57"/>
      <c r="AY8" s="57">
        <f>データ!S6</f>
        <v>702.61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93.18</v>
      </c>
      <c r="K10" s="57"/>
      <c r="L10" s="57"/>
      <c r="M10" s="57"/>
      <c r="N10" s="57"/>
      <c r="O10" s="57"/>
      <c r="P10" s="57"/>
      <c r="Q10" s="57"/>
      <c r="R10" s="57">
        <f>データ!O6</f>
        <v>99.78</v>
      </c>
      <c r="S10" s="57"/>
      <c r="T10" s="57"/>
      <c r="U10" s="57"/>
      <c r="V10" s="57"/>
      <c r="W10" s="57"/>
      <c r="X10" s="57"/>
      <c r="Y10" s="57"/>
      <c r="Z10" s="65">
        <f>データ!P6</f>
        <v>2397</v>
      </c>
      <c r="AA10" s="65"/>
      <c r="AB10" s="65"/>
      <c r="AC10" s="65"/>
      <c r="AD10" s="65"/>
      <c r="AE10" s="65"/>
      <c r="AF10" s="65"/>
      <c r="AG10" s="65"/>
      <c r="AH10" s="2"/>
      <c r="AI10" s="65">
        <f>データ!T6</f>
        <v>40032</v>
      </c>
      <c r="AJ10" s="65"/>
      <c r="AK10" s="65"/>
      <c r="AL10" s="65"/>
      <c r="AM10" s="65"/>
      <c r="AN10" s="65"/>
      <c r="AO10" s="65"/>
      <c r="AP10" s="65"/>
      <c r="AQ10" s="57">
        <f>データ!U6</f>
        <v>54.38</v>
      </c>
      <c r="AR10" s="57"/>
      <c r="AS10" s="57"/>
      <c r="AT10" s="57"/>
      <c r="AU10" s="57"/>
      <c r="AV10" s="57"/>
      <c r="AW10" s="57"/>
      <c r="AX10" s="57"/>
      <c r="AY10" s="57">
        <f>データ!V6</f>
        <v>736.15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235016</v>
      </c>
      <c r="D6" s="31">
        <f t="shared" si="3"/>
        <v>46</v>
      </c>
      <c r="E6" s="31">
        <f t="shared" si="3"/>
        <v>1</v>
      </c>
      <c r="F6" s="31">
        <f t="shared" si="3"/>
        <v>0</v>
      </c>
      <c r="G6" s="31">
        <f t="shared" si="3"/>
        <v>1</v>
      </c>
      <c r="H6" s="31" t="str">
        <f t="shared" si="3"/>
        <v>愛知県　幸田町</v>
      </c>
      <c r="I6" s="31" t="str">
        <f t="shared" si="3"/>
        <v>法適用</v>
      </c>
      <c r="J6" s="31" t="str">
        <f t="shared" si="3"/>
        <v>水道事業</v>
      </c>
      <c r="K6" s="31" t="str">
        <f t="shared" si="3"/>
        <v>末端給水事業</v>
      </c>
      <c r="L6" s="31" t="str">
        <f t="shared" si="3"/>
        <v>A5</v>
      </c>
      <c r="M6" s="32" t="str">
        <f t="shared" si="3"/>
        <v>-</v>
      </c>
      <c r="N6" s="32">
        <f t="shared" si="3"/>
        <v>93.18</v>
      </c>
      <c r="O6" s="32">
        <f t="shared" si="3"/>
        <v>99.78</v>
      </c>
      <c r="P6" s="32">
        <f t="shared" si="3"/>
        <v>2397</v>
      </c>
      <c r="Q6" s="32">
        <f t="shared" si="3"/>
        <v>39852</v>
      </c>
      <c r="R6" s="32">
        <f t="shared" si="3"/>
        <v>56.72</v>
      </c>
      <c r="S6" s="32">
        <f t="shared" si="3"/>
        <v>702.61</v>
      </c>
      <c r="T6" s="32">
        <f t="shared" si="3"/>
        <v>40032</v>
      </c>
      <c r="U6" s="32">
        <f t="shared" si="3"/>
        <v>54.38</v>
      </c>
      <c r="V6" s="32">
        <f t="shared" si="3"/>
        <v>736.15</v>
      </c>
      <c r="W6" s="33">
        <f>IF(W7="",NA(),W7)</f>
        <v>103.01</v>
      </c>
      <c r="X6" s="33">
        <f t="shared" ref="X6:AF6" si="4">IF(X7="",NA(),X7)</f>
        <v>103.91</v>
      </c>
      <c r="Y6" s="33">
        <f t="shared" si="4"/>
        <v>108.56</v>
      </c>
      <c r="Z6" s="33">
        <f t="shared" si="4"/>
        <v>123.22</v>
      </c>
      <c r="AA6" s="33">
        <f t="shared" si="4"/>
        <v>121.78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408.1</v>
      </c>
      <c r="AT6" s="33">
        <f t="shared" ref="AT6:BB6" si="6">IF(AT7="",NA(),AT7)</f>
        <v>795.31</v>
      </c>
      <c r="AU6" s="33">
        <f t="shared" si="6"/>
        <v>859.09</v>
      </c>
      <c r="AV6" s="33">
        <f t="shared" si="6"/>
        <v>580.05999999999995</v>
      </c>
      <c r="AW6" s="33">
        <f t="shared" si="6"/>
        <v>447.56</v>
      </c>
      <c r="AX6" s="33">
        <f t="shared" si="6"/>
        <v>832.37</v>
      </c>
      <c r="AY6" s="33">
        <f t="shared" si="6"/>
        <v>852.01</v>
      </c>
      <c r="AZ6" s="33">
        <f t="shared" si="6"/>
        <v>909.68</v>
      </c>
      <c r="BA6" s="33">
        <f t="shared" si="6"/>
        <v>382.09</v>
      </c>
      <c r="BB6" s="33">
        <f t="shared" si="6"/>
        <v>371.31</v>
      </c>
      <c r="BC6" s="32" t="str">
        <f>IF(BC7="","",IF(BC7="-","【-】","【"&amp;SUBSTITUTE(TEXT(BC7,"#,##0.00"),"-","△")&amp;"】"))</f>
        <v>【262.74】</v>
      </c>
      <c r="BD6" s="33">
        <f>IF(BD7="",NA(),BD7)</f>
        <v>20.89</v>
      </c>
      <c r="BE6" s="33">
        <f t="shared" ref="BE6:BM6" si="7">IF(BE7="",NA(),BE7)</f>
        <v>18.03</v>
      </c>
      <c r="BF6" s="33">
        <f t="shared" si="7"/>
        <v>15.25</v>
      </c>
      <c r="BG6" s="33">
        <f t="shared" si="7"/>
        <v>12.63</v>
      </c>
      <c r="BH6" s="33">
        <f t="shared" si="7"/>
        <v>9.6999999999999993</v>
      </c>
      <c r="BI6" s="33">
        <f t="shared" si="7"/>
        <v>403.15</v>
      </c>
      <c r="BJ6" s="33">
        <f t="shared" si="7"/>
        <v>391.4</v>
      </c>
      <c r="BK6" s="33">
        <f t="shared" si="7"/>
        <v>382.65</v>
      </c>
      <c r="BL6" s="33">
        <f t="shared" si="7"/>
        <v>385.06</v>
      </c>
      <c r="BM6" s="33">
        <f t="shared" si="7"/>
        <v>373.09</v>
      </c>
      <c r="BN6" s="32" t="str">
        <f>IF(BN7="","",IF(BN7="-","【-】","【"&amp;SUBSTITUTE(TEXT(BN7,"#,##0.00"),"-","△")&amp;"】"))</f>
        <v>【276.38】</v>
      </c>
      <c r="BO6" s="33">
        <f>IF(BO7="",NA(),BO7)</f>
        <v>99.44</v>
      </c>
      <c r="BP6" s="33">
        <f t="shared" ref="BP6:BX6" si="8">IF(BP7="",NA(),BP7)</f>
        <v>99.89</v>
      </c>
      <c r="BQ6" s="33">
        <f t="shared" si="8"/>
        <v>104.58</v>
      </c>
      <c r="BR6" s="33">
        <f t="shared" si="8"/>
        <v>122.69</v>
      </c>
      <c r="BS6" s="33">
        <f t="shared" si="8"/>
        <v>121.23</v>
      </c>
      <c r="BT6" s="33">
        <f t="shared" si="8"/>
        <v>94.86</v>
      </c>
      <c r="BU6" s="33">
        <f t="shared" si="8"/>
        <v>95.91</v>
      </c>
      <c r="BV6" s="33">
        <f t="shared" si="8"/>
        <v>96.1</v>
      </c>
      <c r="BW6" s="33">
        <f t="shared" si="8"/>
        <v>99.07</v>
      </c>
      <c r="BX6" s="33">
        <f t="shared" si="8"/>
        <v>99.99</v>
      </c>
      <c r="BY6" s="32" t="str">
        <f>IF(BY7="","",IF(BY7="-","【-】","【"&amp;SUBSTITUTE(TEXT(BY7,"#,##0.00"),"-","△")&amp;"】"))</f>
        <v>【104.99】</v>
      </c>
      <c r="BZ6" s="33">
        <f>IF(BZ7="",NA(),BZ7)</f>
        <v>147.4</v>
      </c>
      <c r="CA6" s="33">
        <f t="shared" ref="CA6:CI6" si="9">IF(CA7="",NA(),CA7)</f>
        <v>147.16</v>
      </c>
      <c r="CB6" s="33">
        <f t="shared" si="9"/>
        <v>140.69999999999999</v>
      </c>
      <c r="CC6" s="33">
        <f t="shared" si="9"/>
        <v>120.01</v>
      </c>
      <c r="CD6" s="33">
        <f t="shared" si="9"/>
        <v>121.32</v>
      </c>
      <c r="CE6" s="33">
        <f t="shared" si="9"/>
        <v>179.14</v>
      </c>
      <c r="CF6" s="33">
        <f t="shared" si="9"/>
        <v>179.29</v>
      </c>
      <c r="CG6" s="33">
        <f t="shared" si="9"/>
        <v>178.39</v>
      </c>
      <c r="CH6" s="33">
        <f t="shared" si="9"/>
        <v>173.03</v>
      </c>
      <c r="CI6" s="33">
        <f t="shared" si="9"/>
        <v>171.15</v>
      </c>
      <c r="CJ6" s="32" t="str">
        <f>IF(CJ7="","",IF(CJ7="-","【-】","【"&amp;SUBSTITUTE(TEXT(CJ7,"#,##0.00"),"-","△")&amp;"】"))</f>
        <v>【163.72】</v>
      </c>
      <c r="CK6" s="33">
        <f>IF(CK7="",NA(),CK7)</f>
        <v>65.53</v>
      </c>
      <c r="CL6" s="33">
        <f t="shared" ref="CL6:CT6" si="10">IF(CL7="",NA(),CL7)</f>
        <v>65.790000000000006</v>
      </c>
      <c r="CM6" s="33">
        <f t="shared" si="10"/>
        <v>67.97</v>
      </c>
      <c r="CN6" s="33">
        <f t="shared" si="10"/>
        <v>66.8</v>
      </c>
      <c r="CO6" s="33">
        <f t="shared" si="10"/>
        <v>66.459999999999994</v>
      </c>
      <c r="CP6" s="33">
        <f t="shared" si="10"/>
        <v>58.76</v>
      </c>
      <c r="CQ6" s="33">
        <f t="shared" si="10"/>
        <v>59.09</v>
      </c>
      <c r="CR6" s="33">
        <f t="shared" si="10"/>
        <v>59.23</v>
      </c>
      <c r="CS6" s="33">
        <f t="shared" si="10"/>
        <v>58.58</v>
      </c>
      <c r="CT6" s="33">
        <f t="shared" si="10"/>
        <v>58.53</v>
      </c>
      <c r="CU6" s="32" t="str">
        <f>IF(CU7="","",IF(CU7="-","【-】","【"&amp;SUBSTITUTE(TEXT(CU7,"#,##0.00"),"-","△")&amp;"】"))</f>
        <v>【59.76】</v>
      </c>
      <c r="CV6" s="33">
        <f>IF(CV7="",NA(),CV7)</f>
        <v>91.27</v>
      </c>
      <c r="CW6" s="33">
        <f t="shared" ref="CW6:DE6" si="11">IF(CW7="",NA(),CW7)</f>
        <v>92.71</v>
      </c>
      <c r="CX6" s="33">
        <f t="shared" si="11"/>
        <v>90.81</v>
      </c>
      <c r="CY6" s="33">
        <f t="shared" si="11"/>
        <v>91.82</v>
      </c>
      <c r="CZ6" s="33">
        <f t="shared" si="11"/>
        <v>92.93</v>
      </c>
      <c r="DA6" s="33">
        <f t="shared" si="11"/>
        <v>84.87</v>
      </c>
      <c r="DB6" s="33">
        <f t="shared" si="11"/>
        <v>85.4</v>
      </c>
      <c r="DC6" s="33">
        <f t="shared" si="11"/>
        <v>85.53</v>
      </c>
      <c r="DD6" s="33">
        <f t="shared" si="11"/>
        <v>85.23</v>
      </c>
      <c r="DE6" s="33">
        <f t="shared" si="11"/>
        <v>85.26</v>
      </c>
      <c r="DF6" s="32" t="str">
        <f>IF(DF7="","",IF(DF7="-","【-】","【"&amp;SUBSTITUTE(TEXT(DF7,"#,##0.00"),"-","△")&amp;"】"))</f>
        <v>【89.95】</v>
      </c>
      <c r="DG6" s="33">
        <f>IF(DG7="",NA(),DG7)</f>
        <v>41.93</v>
      </c>
      <c r="DH6" s="33">
        <f t="shared" ref="DH6:DP6" si="12">IF(DH7="",NA(),DH7)</f>
        <v>42.66</v>
      </c>
      <c r="DI6" s="33">
        <f t="shared" si="12"/>
        <v>43.37</v>
      </c>
      <c r="DJ6" s="33">
        <f t="shared" si="12"/>
        <v>43.93</v>
      </c>
      <c r="DK6" s="33">
        <f t="shared" si="12"/>
        <v>43.64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4.63</v>
      </c>
      <c r="DS6" s="33">
        <f t="shared" ref="DS6:EA6" si="13">IF(DS7="",NA(),DS7)</f>
        <v>13.03</v>
      </c>
      <c r="DT6" s="33">
        <f t="shared" si="13"/>
        <v>23.95</v>
      </c>
      <c r="DU6" s="33">
        <f t="shared" si="13"/>
        <v>31.07</v>
      </c>
      <c r="DV6" s="33">
        <f t="shared" si="13"/>
        <v>30.67</v>
      </c>
      <c r="DW6" s="33">
        <f t="shared" si="13"/>
        <v>6.47</v>
      </c>
      <c r="DX6" s="33">
        <f t="shared" si="13"/>
        <v>7.8</v>
      </c>
      <c r="DY6" s="33">
        <f t="shared" si="13"/>
        <v>8.39</v>
      </c>
      <c r="DZ6" s="33">
        <f t="shared" si="13"/>
        <v>10.09</v>
      </c>
      <c r="EA6" s="33">
        <f t="shared" si="13"/>
        <v>10.54</v>
      </c>
      <c r="EB6" s="32" t="str">
        <f>IF(EB7="","",IF(EB7="-","【-】","【"&amp;SUBSTITUTE(TEXT(EB7,"#,##0.00"),"-","△")&amp;"】"))</f>
        <v>【13.18】</v>
      </c>
      <c r="EC6" s="33">
        <f>IF(EC7="",NA(),EC7)</f>
        <v>0.12</v>
      </c>
      <c r="ED6" s="33">
        <f t="shared" ref="ED6:EL6" si="14">IF(ED7="",NA(),ED7)</f>
        <v>0.01</v>
      </c>
      <c r="EE6" s="33">
        <f t="shared" si="14"/>
        <v>0.18</v>
      </c>
      <c r="EF6" s="33">
        <f t="shared" si="14"/>
        <v>0.1</v>
      </c>
      <c r="EG6" s="33">
        <f t="shared" si="14"/>
        <v>0.61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235016</v>
      </c>
      <c r="D7" s="35">
        <v>46</v>
      </c>
      <c r="E7" s="35">
        <v>1</v>
      </c>
      <c r="F7" s="35">
        <v>0</v>
      </c>
      <c r="G7" s="35">
        <v>1</v>
      </c>
      <c r="H7" s="35" t="s">
        <v>93</v>
      </c>
      <c r="I7" s="35" t="s">
        <v>94</v>
      </c>
      <c r="J7" s="35" t="s">
        <v>95</v>
      </c>
      <c r="K7" s="35" t="s">
        <v>96</v>
      </c>
      <c r="L7" s="35" t="s">
        <v>97</v>
      </c>
      <c r="M7" s="36" t="s">
        <v>98</v>
      </c>
      <c r="N7" s="36">
        <v>93.18</v>
      </c>
      <c r="O7" s="36">
        <v>99.78</v>
      </c>
      <c r="P7" s="36">
        <v>2397</v>
      </c>
      <c r="Q7" s="36">
        <v>39852</v>
      </c>
      <c r="R7" s="36">
        <v>56.72</v>
      </c>
      <c r="S7" s="36">
        <v>702.61</v>
      </c>
      <c r="T7" s="36">
        <v>40032</v>
      </c>
      <c r="U7" s="36">
        <v>54.38</v>
      </c>
      <c r="V7" s="36">
        <v>736.15</v>
      </c>
      <c r="W7" s="36">
        <v>103.01</v>
      </c>
      <c r="X7" s="36">
        <v>103.91</v>
      </c>
      <c r="Y7" s="36">
        <v>108.56</v>
      </c>
      <c r="Z7" s="36">
        <v>123.22</v>
      </c>
      <c r="AA7" s="36">
        <v>121.78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408.1</v>
      </c>
      <c r="AT7" s="36">
        <v>795.31</v>
      </c>
      <c r="AU7" s="36">
        <v>859.09</v>
      </c>
      <c r="AV7" s="36">
        <v>580.05999999999995</v>
      </c>
      <c r="AW7" s="36">
        <v>447.56</v>
      </c>
      <c r="AX7" s="36">
        <v>832.37</v>
      </c>
      <c r="AY7" s="36">
        <v>852.01</v>
      </c>
      <c r="AZ7" s="36">
        <v>909.68</v>
      </c>
      <c r="BA7" s="36">
        <v>382.09</v>
      </c>
      <c r="BB7" s="36">
        <v>371.31</v>
      </c>
      <c r="BC7" s="36">
        <v>262.74</v>
      </c>
      <c r="BD7" s="36">
        <v>20.89</v>
      </c>
      <c r="BE7" s="36">
        <v>18.03</v>
      </c>
      <c r="BF7" s="36">
        <v>15.25</v>
      </c>
      <c r="BG7" s="36">
        <v>12.63</v>
      </c>
      <c r="BH7" s="36">
        <v>9.6999999999999993</v>
      </c>
      <c r="BI7" s="36">
        <v>403.15</v>
      </c>
      <c r="BJ7" s="36">
        <v>391.4</v>
      </c>
      <c r="BK7" s="36">
        <v>382.65</v>
      </c>
      <c r="BL7" s="36">
        <v>385.06</v>
      </c>
      <c r="BM7" s="36">
        <v>373.09</v>
      </c>
      <c r="BN7" s="36">
        <v>276.38</v>
      </c>
      <c r="BO7" s="36">
        <v>99.44</v>
      </c>
      <c r="BP7" s="36">
        <v>99.89</v>
      </c>
      <c r="BQ7" s="36">
        <v>104.58</v>
      </c>
      <c r="BR7" s="36">
        <v>122.69</v>
      </c>
      <c r="BS7" s="36">
        <v>121.23</v>
      </c>
      <c r="BT7" s="36">
        <v>94.86</v>
      </c>
      <c r="BU7" s="36">
        <v>95.91</v>
      </c>
      <c r="BV7" s="36">
        <v>96.1</v>
      </c>
      <c r="BW7" s="36">
        <v>99.07</v>
      </c>
      <c r="BX7" s="36">
        <v>99.99</v>
      </c>
      <c r="BY7" s="36">
        <v>104.99</v>
      </c>
      <c r="BZ7" s="36">
        <v>147.4</v>
      </c>
      <c r="CA7" s="36">
        <v>147.16</v>
      </c>
      <c r="CB7" s="36">
        <v>140.69999999999999</v>
      </c>
      <c r="CC7" s="36">
        <v>120.01</v>
      </c>
      <c r="CD7" s="36">
        <v>121.32</v>
      </c>
      <c r="CE7" s="36">
        <v>179.14</v>
      </c>
      <c r="CF7" s="36">
        <v>179.29</v>
      </c>
      <c r="CG7" s="36">
        <v>178.39</v>
      </c>
      <c r="CH7" s="36">
        <v>173.03</v>
      </c>
      <c r="CI7" s="36">
        <v>171.15</v>
      </c>
      <c r="CJ7" s="36">
        <v>163.72</v>
      </c>
      <c r="CK7" s="36">
        <v>65.53</v>
      </c>
      <c r="CL7" s="36">
        <v>65.790000000000006</v>
      </c>
      <c r="CM7" s="36">
        <v>67.97</v>
      </c>
      <c r="CN7" s="36">
        <v>66.8</v>
      </c>
      <c r="CO7" s="36">
        <v>66.459999999999994</v>
      </c>
      <c r="CP7" s="36">
        <v>58.76</v>
      </c>
      <c r="CQ7" s="36">
        <v>59.09</v>
      </c>
      <c r="CR7" s="36">
        <v>59.23</v>
      </c>
      <c r="CS7" s="36">
        <v>58.58</v>
      </c>
      <c r="CT7" s="36">
        <v>58.53</v>
      </c>
      <c r="CU7" s="36">
        <v>59.76</v>
      </c>
      <c r="CV7" s="36">
        <v>91.27</v>
      </c>
      <c r="CW7" s="36">
        <v>92.71</v>
      </c>
      <c r="CX7" s="36">
        <v>90.81</v>
      </c>
      <c r="CY7" s="36">
        <v>91.82</v>
      </c>
      <c r="CZ7" s="36">
        <v>92.93</v>
      </c>
      <c r="DA7" s="36">
        <v>84.87</v>
      </c>
      <c r="DB7" s="36">
        <v>85.4</v>
      </c>
      <c r="DC7" s="36">
        <v>85.53</v>
      </c>
      <c r="DD7" s="36">
        <v>85.23</v>
      </c>
      <c r="DE7" s="36">
        <v>85.26</v>
      </c>
      <c r="DF7" s="36">
        <v>89.95</v>
      </c>
      <c r="DG7" s="36">
        <v>41.93</v>
      </c>
      <c r="DH7" s="36">
        <v>42.66</v>
      </c>
      <c r="DI7" s="36">
        <v>43.37</v>
      </c>
      <c r="DJ7" s="36">
        <v>43.93</v>
      </c>
      <c r="DK7" s="36">
        <v>43.64</v>
      </c>
      <c r="DL7" s="36">
        <v>35.53</v>
      </c>
      <c r="DM7" s="36">
        <v>36.36</v>
      </c>
      <c r="DN7" s="36">
        <v>37.340000000000003</v>
      </c>
      <c r="DO7" s="36">
        <v>44.31</v>
      </c>
      <c r="DP7" s="36">
        <v>45.75</v>
      </c>
      <c r="DQ7" s="36">
        <v>47.18</v>
      </c>
      <c r="DR7" s="36">
        <v>4.63</v>
      </c>
      <c r="DS7" s="36">
        <v>13.03</v>
      </c>
      <c r="DT7" s="36">
        <v>23.95</v>
      </c>
      <c r="DU7" s="36">
        <v>31.07</v>
      </c>
      <c r="DV7" s="36">
        <v>30.67</v>
      </c>
      <c r="DW7" s="36">
        <v>6.47</v>
      </c>
      <c r="DX7" s="36">
        <v>7.8</v>
      </c>
      <c r="DY7" s="36">
        <v>8.39</v>
      </c>
      <c r="DZ7" s="36">
        <v>10.09</v>
      </c>
      <c r="EA7" s="36">
        <v>10.54</v>
      </c>
      <c r="EB7" s="36">
        <v>13.18</v>
      </c>
      <c r="EC7" s="36">
        <v>0.12</v>
      </c>
      <c r="ED7" s="36">
        <v>0.01</v>
      </c>
      <c r="EE7" s="36">
        <v>0.18</v>
      </c>
      <c r="EF7" s="36">
        <v>0.1</v>
      </c>
      <c r="EG7" s="36">
        <v>0.61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2017-02-23T01:20:06Z</cp:lastPrinted>
  <dcterms:created xsi:type="dcterms:W3CDTF">2017-02-01T08:43:21Z</dcterms:created>
  <dcterms:modified xsi:type="dcterms:W3CDTF">2017-02-23T01:20:08Z</dcterms:modified>
  <cp:category/>
</cp:coreProperties>
</file>