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AL8" i="4" s="1"/>
  <c r="Q6" i="5"/>
  <c r="P6" i="5"/>
  <c r="O6" i="5"/>
  <c r="P10" i="4" s="1"/>
  <c r="N6" i="5"/>
  <c r="I10" i="4" s="1"/>
  <c r="M6" i="5"/>
  <c r="L6" i="5"/>
  <c r="W8" i="4" s="1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L10" i="4"/>
  <c r="AD10" i="4"/>
  <c r="W10" i="4"/>
  <c r="B10" i="4"/>
  <c r="BB8" i="4"/>
  <c r="AT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<sst xmlns="http://schemas.openxmlformats.org/spreadsheetml/2006/main" count="221" uniqueCount="111">
  <si>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</si>
  <si>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</si>
  <si>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</si>
  <si>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</si>
  <si>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</si>
  <si>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</si>
  <si>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</si>
  <si>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</si>
  <si>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</si>
  <si>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</si>
  <si>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</si>
  <si>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</si>
  <si>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</si>
  <si>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</si>
  <si>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</si>
  <si>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</si>
  <si>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</si>
  <si>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</si>
  <si>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</si>
  <si>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</si>
  <si>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</si>
  <si>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</si>
  <si>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</si>
  <si>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</si>
  <si>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</si>
  <si>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</si>
  <si>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</si>
  <si>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</si>
  <si>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</si>
  <si>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</si>
  <si>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</si>
  <si>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</si>
  <si>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</si>
  <si>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</si>
  <si>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</si>
  <si>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</si>
  <si>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</si>
  <si>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</si>
  <si>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</si>
  <si>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</si>
  <si>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</si>
  <si>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</si>
  <si>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</si>
  <si>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</si>
  <si>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</si>
  <si>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</si>
  <si>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</si>
  <si>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</si>
  <si>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</si>
  <si>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</si>
  <si>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</si>
  <si>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</si>
  <si>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</si>
  <si>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</si>
  <si>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</si>
  <si>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</si>
  <si>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</si>
  <si>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</si>
  <si>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</si>
  <si>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</si>
  <si>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</si>
  <si>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</si>
  <si>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</si>
  <si>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</si>
  <si>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</si>
  <si>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</si>
  <si>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</si>
  <si>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</si>
  <si>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</si>
  <si>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</si>
  <si>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</si>
  <si>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</si>
  <si>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</si>
  <si>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</si>
  <si>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</si>
  <si>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</si>
  <si>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</si>
  <si>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</si>
  <si>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</si>
  <si>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</si>
  <si>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</si>
  <si>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</si>
  <si>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</si>
  <si>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</si>
  <si>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</si>
  <si>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</si>
  <si>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</si>
  <si>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</si>
  <si>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</si>
  <si>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</si>
  <si>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</si>
  <si>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</si>
  <si>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</si>
  <si>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</si>
  <si>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</si>
  <si>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</si>
  <si>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幸田町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</si>
  <si>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</si>
  <si>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</si>
  <si>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</si>
  <si>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</si>
  <si>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</si>
  <si>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</si>
  <si>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</si>
  <si>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</si>
  <si>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</si>
  <si>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</si>
  <si>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</si>
  <si>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１．健全性
　　　　⑤経費回収率は、４１．４４％となり
　　　ましたが平均値との差が１０．７５％程
　　　ありますので、これまでの普及促進を図
　　　るための低額での料金設定を改めるよう、
　　　料金改定を平成２９年４月に行ない経営
　　　の健全化を図っています。
　２．効率性
　　　　集落排水処理場の維持管理経費は、
　　　機器の更新を含めると多額の費用を伴う
　　　ため、公共下水道への接続を予定してい
    　る処理場については延命修繕にて対応し
　　　効率的に維持管理を進めています。
　　　　また、管理継続する処理場については
　　　機能強化を図り、統合などにより効率的
　　　な維持管理を行ってまいります。</t>
    <rPh sb="67" eb="69">
      <t>フキュウ</t>
    </rPh>
    <rPh sb="69" eb="71">
      <t>ソクシン</t>
    </rPh>
    <rPh sb="72" eb="73">
      <t>ハカ</t>
    </rPh>
    <rPh sb="81" eb="83">
      <t>テイガク</t>
    </rPh>
    <rPh sb="90" eb="91">
      <t>アラタ</t>
    </rPh>
    <rPh sb="167" eb="168">
      <t>キ</t>
    </rPh>
    <phoneticPr fontId="4"/>
  </si>
  <si>
    <t xml:space="preserve">
　１．老朽化の状況
　　　　最も古い処理場は２０年が経過してお
　　　り機器の更新、機能強化が必要となって
　　　おります。
　２．老朽化対策
　　　　国、県の指導方針に沿ってし、機能強
　　　化等行ない処理場施設の長寿命化を図る
　　　とともに、管路施設の点検清掃を計画的に
　　　行い管路施設についても長寿命化を図っ
　　　ていく予定です。</t>
    <phoneticPr fontId="4"/>
  </si>
  <si>
    <t xml:space="preserve">
　１．農業集落排水
　　　　老朽化に伴う改築、更新を統合を含め
　　　効率的かつ計画的に進め効率的に維持管
　　　理を進めています。
　２．町全体での総括
　　　　全町を公共下水道、農業集落排水、合
　　　併浄化槽でそれぞれ整備し、現在の汚水
　　　処理普及率は９９．８％です。
　　　　今後は、農業集落排水の公共下水道へ
　　　の統合を進め、町全体での下水道経営の
　　　健全化、効率化を目指しています。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</si>
</sst>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13280"/>
        <c:axId val="9891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13280"/>
        <c:axId val="98919552"/>
      </c:lineChart>
      <c:dateAx>
        <c:axId val="9891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19552"/>
        <c:crosses val="autoZero"/>
        <c:auto val="1"/>
        <c:lblOffset val="100"/>
        <c:baseTimeUnit val="years"/>
      </c:dateAx>
      <c:valAx>
        <c:axId val="9891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91328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72.680000000000007</c:v>
                </c:pt>
                <c:pt idx="1">
                  <c:v>71.59</c:v>
                </c:pt>
                <c:pt idx="2">
                  <c:v>72.22</c:v>
                </c:pt>
                <c:pt idx="3">
                  <c:v>71.540000000000006</c:v>
                </c:pt>
                <c:pt idx="4">
                  <c:v>73.2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95360"/>
        <c:axId val="10091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95360"/>
        <c:axId val="100913920"/>
      </c:lineChart>
      <c:dateAx>
        <c:axId val="10089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13920"/>
        <c:crosses val="autoZero"/>
        <c:auto val="1"/>
        <c:lblOffset val="100"/>
        <c:baseTimeUnit val="years"/>
      </c:dateAx>
      <c:valAx>
        <c:axId val="10091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89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96.14</c:v>
                </c:pt>
                <c:pt idx="1">
                  <c:v>96.69</c:v>
                </c:pt>
                <c:pt idx="2">
                  <c:v>96.91</c:v>
                </c:pt>
                <c:pt idx="3">
                  <c:v>96.87</c:v>
                </c:pt>
                <c:pt idx="4">
                  <c:v>97.07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16448"/>
        <c:axId val="10061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6448"/>
        <c:axId val="100618624"/>
      </c:lineChart>
      <c:dateAx>
        <c:axId val="10061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18624"/>
        <c:crosses val="autoZero"/>
        <c:auto val="1"/>
        <c:lblOffset val="100"/>
        <c:baseTimeUnit val="years"/>
      </c:dateAx>
      <c:valAx>
        <c:axId val="10061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61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66.45</c:v>
                </c:pt>
                <c:pt idx="1">
                  <c:v>68.89</c:v>
                </c:pt>
                <c:pt idx="2">
                  <c:v>66.73</c:v>
                </c:pt>
                <c:pt idx="3">
                  <c:v>78.790000000000006</c:v>
                </c:pt>
                <c:pt idx="4">
                  <c:v>97.34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53088"/>
        <c:axId val="9922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53088"/>
        <c:axId val="99225600"/>
      </c:lineChart>
      <c:dateAx>
        <c:axId val="9895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25600"/>
        <c:crosses val="autoZero"/>
        <c:auto val="1"/>
        <c:lblOffset val="100"/>
        <c:baseTimeUnit val="years"/>
      </c:dateAx>
      <c:valAx>
        <c:axId val="9922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953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55808"/>
        <c:axId val="9925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55808"/>
        <c:axId val="99257728"/>
      </c:lineChart>
      <c:dateAx>
        <c:axId val="99255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57728"/>
        <c:crosses val="autoZero"/>
        <c:auto val="1"/>
        <c:lblOffset val="100"/>
        <c:baseTimeUnit val="years"/>
      </c:dateAx>
      <c:valAx>
        <c:axId val="9925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5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92288"/>
        <c:axId val="9929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92288"/>
        <c:axId val="99294208"/>
      </c:lineChart>
      <c:dateAx>
        <c:axId val="9929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94208"/>
        <c:crosses val="autoZero"/>
        <c:auto val="1"/>
        <c:lblOffset val="100"/>
        <c:baseTimeUnit val="years"/>
      </c:dateAx>
      <c:valAx>
        <c:axId val="9929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9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43360"/>
        <c:axId val="9934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43360"/>
        <c:axId val="99349632"/>
      </c:lineChart>
      <c:dateAx>
        <c:axId val="9934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49632"/>
        <c:crosses val="autoZero"/>
        <c:auto val="1"/>
        <c:lblOffset val="100"/>
        <c:baseTimeUnit val="years"/>
      </c:dateAx>
      <c:valAx>
        <c:axId val="9934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4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20224"/>
        <c:axId val="1004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20224"/>
        <c:axId val="100430592"/>
      </c:lineChart>
      <c:dateAx>
        <c:axId val="10042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430592"/>
        <c:crosses val="autoZero"/>
        <c:auto val="1"/>
        <c:lblOffset val="100"/>
        <c:baseTimeUnit val="years"/>
      </c:dateAx>
      <c:valAx>
        <c:axId val="1004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42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1829.02</c:v>
                </c:pt>
                <c:pt idx="1">
                  <c:v>1575.56</c:v>
                </c:pt>
                <c:pt idx="2">
                  <c:v>1477.48</c:v>
                </c:pt>
                <c:pt idx="3">
                  <c:v>1240.3399999999999</c:v>
                </c:pt>
                <c:pt idx="4">
                  <c:v>811.01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46976"/>
        <c:axId val="10044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46976"/>
        <c:axId val="100448896"/>
      </c:lineChart>
      <c:dateAx>
        <c:axId val="10044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448896"/>
        <c:crosses val="autoZero"/>
        <c:auto val="1"/>
        <c:lblOffset val="100"/>
        <c:baseTimeUnit val="years"/>
      </c:dateAx>
      <c:valAx>
        <c:axId val="10044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44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33.79</c:v>
                </c:pt>
                <c:pt idx="1">
                  <c:v>31.45</c:v>
                </c:pt>
                <c:pt idx="2">
                  <c:v>34.75</c:v>
                </c:pt>
                <c:pt idx="3">
                  <c:v>32.159999999999997</c:v>
                </c:pt>
                <c:pt idx="4">
                  <c:v>41.44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69472"/>
        <c:axId val="10057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69472"/>
        <c:axId val="100571392"/>
      </c:lineChart>
      <c:dateAx>
        <c:axId val="10056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571392"/>
        <c:crosses val="autoZero"/>
        <c:auto val="1"/>
        <c:lblOffset val="100"/>
        <c:baseTimeUnit val="years"/>
      </c:dateAx>
      <c:valAx>
        <c:axId val="10057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56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254.53</c:v>
                </c:pt>
                <c:pt idx="1">
                  <c:v>278.99</c:v>
                </c:pt>
                <c:pt idx="2">
                  <c:v>252.33</c:v>
                </c:pt>
                <c:pt idx="3">
                  <c:v>279.56</c:v>
                </c:pt>
                <c:pt idx="4">
                  <c:v>218.12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79360"/>
        <c:axId val="10088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79360"/>
        <c:axId val="100881536"/>
      </c:lineChart>
      <c:dateAx>
        <c:axId val="10087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881536"/>
        <c:crosses val="autoZero"/>
        <c:auto val="1"/>
        <c:lblOffset val="100"/>
        <c:baseTimeUnit val="years"/>
      </c:dateAx>
      <c:valAx>
        <c:axId val="10088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87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愛知県　幸田町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39852</v>
      </c>
      <c r="AM8" s="47"/>
      <c r="AN8" s="47"/>
      <c r="AO8" s="47"/>
      <c r="AP8" s="47"/>
      <c r="AQ8" s="47"/>
      <c r="AR8" s="47"/>
      <c r="AS8" s="47"/>
      <c r="AT8" s="43">
        <f>データ!S6</f>
        <v>56.72</v>
      </c>
      <c r="AU8" s="43"/>
      <c r="AV8" s="43"/>
      <c r="AW8" s="43"/>
      <c r="AX8" s="43"/>
      <c r="AY8" s="43"/>
      <c r="AZ8" s="43"/>
      <c r="BA8" s="43"/>
      <c r="BB8" s="43">
        <f>データ!T6</f>
        <v>702.61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26.54</v>
      </c>
      <c r="Q10" s="43"/>
      <c r="R10" s="43"/>
      <c r="S10" s="43"/>
      <c r="T10" s="43"/>
      <c r="U10" s="43"/>
      <c r="V10" s="43"/>
      <c r="W10" s="43">
        <f>データ!P6</f>
        <v>98.36</v>
      </c>
      <c r="X10" s="43"/>
      <c r="Y10" s="43"/>
      <c r="Z10" s="43"/>
      <c r="AA10" s="43"/>
      <c r="AB10" s="43"/>
      <c r="AC10" s="43"/>
      <c r="AD10" s="47">
        <f>データ!Q6</f>
        <v>1674</v>
      </c>
      <c r="AE10" s="47"/>
      <c r="AF10" s="47"/>
      <c r="AG10" s="47"/>
      <c r="AH10" s="47"/>
      <c r="AI10" s="47"/>
      <c r="AJ10" s="47"/>
      <c r="AK10" s="2"/>
      <c r="AL10" s="47">
        <f>データ!U6</f>
        <v>10647</v>
      </c>
      <c r="AM10" s="47"/>
      <c r="AN10" s="47"/>
      <c r="AO10" s="47"/>
      <c r="AP10" s="47"/>
      <c r="AQ10" s="47"/>
      <c r="AR10" s="47"/>
      <c r="AS10" s="47"/>
      <c r="AT10" s="43">
        <f>データ!V6</f>
        <v>3.7</v>
      </c>
      <c r="AU10" s="43"/>
      <c r="AV10" s="43"/>
      <c r="AW10" s="43"/>
      <c r="AX10" s="43"/>
      <c r="AY10" s="43"/>
      <c r="AZ10" s="43"/>
      <c r="BA10" s="43"/>
      <c r="BB10" s="43">
        <f>データ!W6</f>
        <v>2877.57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235016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愛知県　幸田町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26.54</v>
      </c>
      <c r="P6" s="32">
        <f t="shared" si="3"/>
        <v>98.36</v>
      </c>
      <c r="Q6" s="32">
        <f t="shared" si="3"/>
        <v>1674</v>
      </c>
      <c r="R6" s="32">
        <f t="shared" si="3"/>
        <v>39852</v>
      </c>
      <c r="S6" s="32">
        <f t="shared" si="3"/>
        <v>56.72</v>
      </c>
      <c r="T6" s="32">
        <f t="shared" si="3"/>
        <v>702.61</v>
      </c>
      <c r="U6" s="32">
        <f t="shared" si="3"/>
        <v>10647</v>
      </c>
      <c r="V6" s="32">
        <f t="shared" si="3"/>
        <v>3.7</v>
      </c>
      <c r="W6" s="32">
        <f t="shared" si="3"/>
        <v>2877.57</v>
      </c>
      <c r="X6" s="33">
        <f>IF(X7="",NA(),X7)</f>
        <v>66.45</v>
      </c>
      <c r="Y6" s="33">
        <f t="shared" ref="Y6:AG6" si="4">IF(Y7="",NA(),Y7)</f>
        <v>68.89</v>
      </c>
      <c r="Z6" s="33">
        <f t="shared" si="4"/>
        <v>66.73</v>
      </c>
      <c r="AA6" s="33">
        <f t="shared" si="4"/>
        <v>78.790000000000006</v>
      </c>
      <c r="AB6" s="33">
        <f t="shared" si="4"/>
        <v>97.34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1829.02</v>
      </c>
      <c r="BF6" s="33">
        <f t="shared" ref="BF6:BN6" si="7">IF(BF7="",NA(),BF7)</f>
        <v>1575.56</v>
      </c>
      <c r="BG6" s="33">
        <f t="shared" si="7"/>
        <v>1477.48</v>
      </c>
      <c r="BH6" s="33">
        <f t="shared" si="7"/>
        <v>1240.3399999999999</v>
      </c>
      <c r="BI6" s="33">
        <f t="shared" si="7"/>
        <v>811.01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33.79</v>
      </c>
      <c r="BQ6" s="33">
        <f t="shared" ref="BQ6:BY6" si="8">IF(BQ7="",NA(),BQ7)</f>
        <v>31.45</v>
      </c>
      <c r="BR6" s="33">
        <f t="shared" si="8"/>
        <v>34.75</v>
      </c>
      <c r="BS6" s="33">
        <f t="shared" si="8"/>
        <v>32.159999999999997</v>
      </c>
      <c r="BT6" s="33">
        <f t="shared" si="8"/>
        <v>41.44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254.53</v>
      </c>
      <c r="CB6" s="33">
        <f t="shared" ref="CB6:CJ6" si="9">IF(CB7="",NA(),CB7)</f>
        <v>278.99</v>
      </c>
      <c r="CC6" s="33">
        <f t="shared" si="9"/>
        <v>252.33</v>
      </c>
      <c r="CD6" s="33">
        <f t="shared" si="9"/>
        <v>279.56</v>
      </c>
      <c r="CE6" s="33">
        <f t="shared" si="9"/>
        <v>218.12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72.680000000000007</v>
      </c>
      <c r="CM6" s="33">
        <f t="shared" ref="CM6:CU6" si="10">IF(CM7="",NA(),CM7)</f>
        <v>71.59</v>
      </c>
      <c r="CN6" s="33">
        <f t="shared" si="10"/>
        <v>72.22</v>
      </c>
      <c r="CO6" s="33">
        <f t="shared" si="10"/>
        <v>71.540000000000006</v>
      </c>
      <c r="CP6" s="33">
        <f t="shared" si="10"/>
        <v>73.2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96.14</v>
      </c>
      <c r="CX6" s="33">
        <f t="shared" ref="CX6:DF6" si="11">IF(CX7="",NA(),CX7)</f>
        <v>96.69</v>
      </c>
      <c r="CY6" s="33">
        <f t="shared" si="11"/>
        <v>96.91</v>
      </c>
      <c r="CZ6" s="33">
        <f t="shared" si="11"/>
        <v>96.87</v>
      </c>
      <c r="DA6" s="33">
        <f t="shared" si="11"/>
        <v>97.07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235016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26.54</v>
      </c>
      <c r="P7" s="36">
        <v>98.36</v>
      </c>
      <c r="Q7" s="36">
        <v>1674</v>
      </c>
      <c r="R7" s="36">
        <v>39852</v>
      </c>
      <c r="S7" s="36">
        <v>56.72</v>
      </c>
      <c r="T7" s="36">
        <v>702.61</v>
      </c>
      <c r="U7" s="36">
        <v>10647</v>
      </c>
      <c r="V7" s="36">
        <v>3.7</v>
      </c>
      <c r="W7" s="36">
        <v>2877.57</v>
      </c>
      <c r="X7" s="36">
        <v>66.45</v>
      </c>
      <c r="Y7" s="36">
        <v>68.89</v>
      </c>
      <c r="Z7" s="36">
        <v>66.73</v>
      </c>
      <c r="AA7" s="36">
        <v>78.790000000000006</v>
      </c>
      <c r="AB7" s="36">
        <v>97.34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1829.02</v>
      </c>
      <c r="BF7" s="36">
        <v>1575.56</v>
      </c>
      <c r="BG7" s="36">
        <v>1477.48</v>
      </c>
      <c r="BH7" s="36">
        <v>1240.3399999999999</v>
      </c>
      <c r="BI7" s="36">
        <v>811.01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33.79</v>
      </c>
      <c r="BQ7" s="36">
        <v>31.45</v>
      </c>
      <c r="BR7" s="36">
        <v>34.75</v>
      </c>
      <c r="BS7" s="36">
        <v>32.159999999999997</v>
      </c>
      <c r="BT7" s="36">
        <v>41.44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254.53</v>
      </c>
      <c r="CB7" s="36">
        <v>278.99</v>
      </c>
      <c r="CC7" s="36">
        <v>252.33</v>
      </c>
      <c r="CD7" s="36">
        <v>279.56</v>
      </c>
      <c r="CE7" s="36">
        <v>218.12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72.680000000000007</v>
      </c>
      <c r="CM7" s="36">
        <v>71.59</v>
      </c>
      <c r="CN7" s="36">
        <v>72.22</v>
      </c>
      <c r="CO7" s="36">
        <v>71.540000000000006</v>
      </c>
      <c r="CP7" s="36">
        <v>73.2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96.14</v>
      </c>
      <c r="CX7" s="36">
        <v>96.69</v>
      </c>
      <c r="CY7" s="36">
        <v>96.91</v>
      </c>
      <c r="CZ7" s="36">
        <v>96.87</v>
      </c>
      <c r="DA7" s="36">
        <v>97.07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2017-02-23T09:46:58Z</cp:lastPrinted>
  <dcterms:created xsi:type="dcterms:W3CDTF">2017-02-08T03:12:21Z</dcterms:created>
  <dcterms:modified xsi:type="dcterms:W3CDTF">2017-02-23T09:47:07Z</dcterms:modified>
</cp:coreProperties>
</file>