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<sst xmlns="http://schemas.openxmlformats.org/spreadsheetml/2006/main" count="218" uniqueCount="108">
  <si>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</si>
  <si>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</si>
  <si>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</si>
  <si>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</si>
  <si>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</si>
  <si>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</si>
  <si>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</si>
  <si>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</si>
  <si>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</si>
  <si>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</si>
  <si>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</si>
  <si>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</si>
  <si>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</si>
  <si>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</si>
  <si>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</si>
  <si>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</si>
  <si>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</si>
  <si>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</si>
  <si>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</si>
  <si>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</si>
  <si>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</si>
  <si>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</si>
  <si>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</si>
  <si>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</si>
  <si>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</si>
  <si>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</si>
  <si>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</si>
  <si>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</si>
  <si>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</si>
  <si>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</si>
  <si>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</si>
  <si>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</si>
  <si>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</si>
  <si>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</si>
  <si>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</si>
  <si>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</si>
  <si>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</si>
  <si>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</si>
  <si>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</si>
  <si>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</si>
  <si>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</si>
  <si>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</si>
  <si>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</si>
  <si>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</si>
  <si>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</si>
  <si>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</si>
  <si>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</si>
  <si>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</si>
  <si>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</si>
  <si>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</si>
  <si>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</si>
  <si>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</si>
  <si>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</si>
  <si>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</si>
  <si>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</si>
  <si>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</si>
  <si>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</si>
  <si>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</si>
  <si>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</si>
  <si>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</si>
  <si>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</si>
  <si>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</si>
  <si>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</si>
  <si>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</si>
  <si>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</si>
  <si>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</si>
  <si>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</si>
  <si>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</si>
  <si>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</si>
  <si>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</si>
  <si>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</si>
  <si>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</si>
  <si>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</si>
  <si>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</si>
  <si>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</si>
  <si>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</si>
  <si>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</si>
  <si>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</si>
  <si>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</si>
  <si>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</si>
  <si>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</si>
  <si>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</si>
  <si>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</si>
  <si>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</si>
  <si>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</si>
  <si>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</si>
  <si>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</si>
  <si>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</si>
  <si>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</si>
  <si>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</si>
  <si>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</si>
  <si>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</si>
  <si>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</si>
  <si>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設楽町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</si>
  <si>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</si>
  <si>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</si>
  <si>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</si>
  <si>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</si>
  <si>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</si>
  <si>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</si>
  <si>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</si>
  <si>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</si>
  <si>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</si>
  <si>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</si>
  <si>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</si>
  <si>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統合整備事業により、ＶＰ管の大口径を順次更新を実施しており、主に漏水多発地点の管路更新を優先している。そのため、更新に耐えられる財源確保が厳しい状況になっているが、布設後40年を経過した老朽管を計画的に更新し、安定した給水提供に努めていく。</t>
    <rPh sb="6" eb="8">
      <t>セイビ</t>
    </rPh>
    <rPh sb="27" eb="29">
      <t>ジッシ</t>
    </rPh>
    <rPh sb="34" eb="35">
      <t>オモ</t>
    </rPh>
    <rPh sb="86" eb="88">
      <t>フセツ</t>
    </rPh>
    <rPh sb="88" eb="89">
      <t>ゴ</t>
    </rPh>
    <rPh sb="91" eb="92">
      <t>ネン</t>
    </rPh>
    <rPh sb="93" eb="95">
      <t>ケイカ</t>
    </rPh>
    <rPh sb="97" eb="99">
      <t>ロウキュウ</t>
    </rPh>
    <rPh sb="99" eb="100">
      <t>カン</t>
    </rPh>
    <rPh sb="101" eb="103">
      <t>ケイカク</t>
    </rPh>
    <rPh sb="103" eb="104">
      <t>テキ</t>
    </rPh>
    <rPh sb="105" eb="107">
      <t>コウシン</t>
    </rPh>
    <rPh sb="109" eb="111">
      <t>アンテイ</t>
    </rPh>
    <rPh sb="113" eb="115">
      <t>キュウスイ</t>
    </rPh>
    <rPh sb="115" eb="117">
      <t>テイキョウ</t>
    </rPh>
    <rPh sb="118" eb="119">
      <t>ツト</t>
    </rPh>
    <phoneticPr fontId="4"/>
  </si>
  <si>
    <t>老朽施設の更新や耐震化等、収益増加につながらない建設投資についても推進を図る必要があるが、新たな収入確保策や支出抑制策のアイデアを捻出し、その効果を確認した上で実施していく。さらに水道料金等の債権に関する徴収体制を見直し、滞納整理業務を強化することで、徴収率の向上を図っていく。</t>
    <rPh sb="0" eb="2">
      <t>ロウキュウ</t>
    </rPh>
    <rPh sb="2" eb="4">
      <t>シセツ</t>
    </rPh>
    <rPh sb="5" eb="7">
      <t>コウシン</t>
    </rPh>
    <rPh sb="8" eb="11">
      <t>タイシンカ</t>
    </rPh>
    <rPh sb="11" eb="12">
      <t>トウ</t>
    </rPh>
    <rPh sb="13" eb="15">
      <t>シュウエキ</t>
    </rPh>
    <rPh sb="15" eb="17">
      <t>ゾウカ</t>
    </rPh>
    <rPh sb="24" eb="26">
      <t>ケンセツ</t>
    </rPh>
    <rPh sb="26" eb="28">
      <t>トウシ</t>
    </rPh>
    <rPh sb="33" eb="35">
      <t>スイシン</t>
    </rPh>
    <rPh sb="36" eb="37">
      <t>ハカ</t>
    </rPh>
    <rPh sb="38" eb="40">
      <t>ヒツヨウ</t>
    </rPh>
    <phoneticPr fontId="4"/>
  </si>
  <si>
    <t>人口減少などの理由により、２７年度の給水収益が前年度比２～３％減少しており、厳しい経営状況となっている。また、水道管路延長が長大であるため経年管の更新が困難なことや山間部という特性から冬期における水道管破裂や漏水が多発する傾向があるので、類似団体平均と比べ⑥給水原価は高く、⑧有収率は低くなっている。
今後に向けて、経営効率向上のためにも、管路更新と漏水対策に積極的に取り組んでいく。</t>
    <rPh sb="15" eb="17">
      <t>ネンド</t>
    </rPh>
    <rPh sb="23" eb="27">
      <t>ゼンネンドヒ</t>
    </rPh>
    <rPh sb="119" eb="121">
      <t>ルイジ</t>
    </rPh>
    <rPh sb="121" eb="123">
      <t>ダンタイ</t>
    </rPh>
    <rPh sb="123" eb="125">
      <t>ヘイキン</t>
    </rPh>
    <rPh sb="126" eb="127">
      <t>クラ</t>
    </rPh>
    <rPh sb="129" eb="131">
      <t>キュウスイ</t>
    </rPh>
    <rPh sb="131" eb="133">
      <t>ゲンカ</t>
    </rPh>
    <rPh sb="134" eb="135">
      <t>タカ</t>
    </rPh>
    <rPh sb="140" eb="141">
      <t>リツ</t>
    </rPh>
    <rPh sb="142" eb="14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</si>
</sst>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1.97</c:v>
                </c:pt>
                <c:pt idx="1">
                  <c:v>2.84</c:v>
                </c:pt>
                <c:pt idx="2">
                  <c:v>1.5</c:v>
                </c:pt>
                <c:pt idx="3">
                  <c:v>2.52</c:v>
                </c:pt>
                <c:pt idx="4">
                  <c:v>1.51</c:v>
                </c:pt>
              </c:numCache>
            </c:numRef>
          </c:val>
        </c:ser>
        <c:dLbls>
          <c:showLegendKey val="0"/>
          <c:showVal val="0"/>
          <c:showCatName val="0"/>
          <c:showSerName val="0"/>
          <c:showPercent val="0"/>
          <c:showBubbleSize val="0"/>
        </c:dLbls>
        <c:gapWidth val="150"/>
        <c:axId val="104750080"/>
        <c:axId val="104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04750080"/>
        <c:axId val="104785024"/>
      </c:lineChart>
      <c:dateAx>
        <c:axId val="104750080"/>
        <c:scaling>
          <c:orientation val="minMax"/>
        </c:scaling>
        <c:delete val="1"/>
        <c:axPos val="b"/>
        <c:numFmt formatCode="ge" sourceLinked="1"/>
        <c:majorTickMark val="none"/>
        <c:minorTickMark val="none"/>
        <c:tickLblPos val="none"/>
        <c:crossAx val="104785024"/>
        <c:crosses val="autoZero"/>
        <c:auto val="1"/>
        <c:lblOffset val="100"/>
        <c:baseTimeUnit val="years"/>
      </c:dateAx>
      <c:valAx>
        <c:axId val="104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88.92</c:v>
                </c:pt>
                <c:pt idx="1">
                  <c:v>80.78</c:v>
                </c:pt>
                <c:pt idx="2">
                  <c:v>82.32</c:v>
                </c:pt>
                <c:pt idx="3">
                  <c:v>82.89</c:v>
                </c:pt>
                <c:pt idx="4">
                  <c:v>92.77</c:v>
                </c:pt>
              </c:numCache>
            </c:numRef>
          </c:val>
        </c:ser>
        <c:dLbls>
          <c:showLegendKey val="0"/>
          <c:showVal val="0"/>
          <c:showCatName val="0"/>
          <c:showSerName val="0"/>
          <c:showPercent val="0"/>
          <c:showBubbleSize val="0"/>
        </c:dLbls>
        <c:gapWidth val="150"/>
        <c:axId val="105986688"/>
        <c:axId val="106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05986688"/>
        <c:axId val="106001152"/>
      </c:lineChart>
      <c:dateAx>
        <c:axId val="105986688"/>
        <c:scaling>
          <c:orientation val="minMax"/>
        </c:scaling>
        <c:delete val="1"/>
        <c:axPos val="b"/>
        <c:numFmt formatCode="ge" sourceLinked="1"/>
        <c:majorTickMark val="none"/>
        <c:minorTickMark val="none"/>
        <c:tickLblPos val="none"/>
        <c:crossAx val="106001152"/>
        <c:crosses val="autoZero"/>
        <c:auto val="1"/>
        <c:lblOffset val="100"/>
        <c:baseTimeUnit val="years"/>
      </c:dateAx>
      <c:valAx>
        <c:axId val="106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14976"/>
        <c:axId val="106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14976"/>
        <c:axId val="106103168"/>
      </c:lineChart>
      <c:dateAx>
        <c:axId val="106014976"/>
        <c:scaling>
          <c:orientation val="minMax"/>
        </c:scaling>
        <c:delete val="1"/>
        <c:axPos val="b"/>
        <c:numFmt formatCode="ge" sourceLinked="1"/>
        <c:majorTickMark val="none"/>
        <c:minorTickMark val="none"/>
        <c:tickLblPos val="none"/>
        <c:crossAx val="106103168"/>
        <c:crosses val="autoZero"/>
        <c:auto val="1"/>
        <c:lblOffset val="100"/>
        <c:baseTimeUnit val="years"/>
      </c:dateAx>
      <c:valAx>
        <c:axId val="106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133376"/>
        <c:axId val="1061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33376"/>
        <c:axId val="106143744"/>
      </c:lineChart>
      <c:dateAx>
        <c:axId val="106133376"/>
        <c:scaling>
          <c:orientation val="minMax"/>
        </c:scaling>
        <c:delete val="1"/>
        <c:axPos val="b"/>
        <c:numFmt formatCode="ge" sourceLinked="1"/>
        <c:majorTickMark val="none"/>
        <c:minorTickMark val="none"/>
        <c:tickLblPos val="none"/>
        <c:crossAx val="106143744"/>
        <c:crosses val="autoZero"/>
        <c:auto val="1"/>
        <c:lblOffset val="100"/>
        <c:baseTimeUnit val="years"/>
      </c:dateAx>
      <c:valAx>
        <c:axId val="1061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158720"/>
        <c:axId val="106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58720"/>
        <c:axId val="106167296"/>
      </c:lineChart>
      <c:dateAx>
        <c:axId val="106158720"/>
        <c:scaling>
          <c:orientation val="minMax"/>
        </c:scaling>
        <c:delete val="1"/>
        <c:axPos val="b"/>
        <c:numFmt formatCode="ge" sourceLinked="1"/>
        <c:majorTickMark val="none"/>
        <c:minorTickMark val="none"/>
        <c:tickLblPos val="none"/>
        <c:crossAx val="106167296"/>
        <c:crosses val="autoZero"/>
        <c:auto val="1"/>
        <c:lblOffset val="100"/>
        <c:baseTimeUnit val="years"/>
      </c:dateAx>
      <c:valAx>
        <c:axId val="106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26816"/>
        <c:axId val="1062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26816"/>
        <c:axId val="106228736"/>
      </c:lineChart>
      <c:dateAx>
        <c:axId val="106226816"/>
        <c:scaling>
          <c:orientation val="minMax"/>
        </c:scaling>
        <c:delete val="1"/>
        <c:axPos val="b"/>
        <c:numFmt formatCode="ge" sourceLinked="1"/>
        <c:majorTickMark val="none"/>
        <c:minorTickMark val="none"/>
        <c:tickLblPos val="none"/>
        <c:crossAx val="106228736"/>
        <c:crosses val="autoZero"/>
        <c:auto val="1"/>
        <c:lblOffset val="100"/>
        <c:baseTimeUnit val="years"/>
      </c:dateAx>
      <c:valAx>
        <c:axId val="1062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712.41</c:v>
                </c:pt>
                <c:pt idx="1">
                  <c:v>682.48</c:v>
                </c:pt>
                <c:pt idx="2">
                  <c:v>652.91999999999996</c:v>
                </c:pt>
                <c:pt idx="3">
                  <c:v>582.29999999999995</c:v>
                </c:pt>
                <c:pt idx="4">
                  <c:v>576.62</c:v>
                </c:pt>
              </c:numCache>
            </c:numRef>
          </c:val>
        </c:ser>
        <c:dLbls>
          <c:showLegendKey val="0"/>
          <c:showVal val="0"/>
          <c:showCatName val="0"/>
          <c:showSerName val="0"/>
          <c:showPercent val="0"/>
          <c:showBubbleSize val="0"/>
        </c:dLbls>
        <c:gapWidth val="150"/>
        <c:axId val="106255104"/>
        <c:axId val="106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06255104"/>
        <c:axId val="106257024"/>
      </c:lineChart>
      <c:dateAx>
        <c:axId val="106255104"/>
        <c:scaling>
          <c:orientation val="minMax"/>
        </c:scaling>
        <c:delete val="1"/>
        <c:axPos val="b"/>
        <c:numFmt formatCode="ge" sourceLinked="1"/>
        <c:majorTickMark val="none"/>
        <c:minorTickMark val="none"/>
        <c:tickLblPos val="none"/>
        <c:crossAx val="106257024"/>
        <c:crosses val="autoZero"/>
        <c:auto val="1"/>
        <c:lblOffset val="100"/>
        <c:baseTimeUnit val="years"/>
      </c:dateAx>
      <c:valAx>
        <c:axId val="106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72.260000000000005</c:v>
                </c:pt>
                <c:pt idx="1">
                  <c:v>68.81</c:v>
                </c:pt>
                <c:pt idx="2">
                  <c:v>69.819999999999993</c:v>
                </c:pt>
                <c:pt idx="3">
                  <c:v>71.849999999999994</c:v>
                </c:pt>
                <c:pt idx="4">
                  <c:v>77.349999999999994</c:v>
                </c:pt>
              </c:numCache>
            </c:numRef>
          </c:val>
        </c:ser>
        <c:dLbls>
          <c:showLegendKey val="0"/>
          <c:showVal val="0"/>
          <c:showCatName val="0"/>
          <c:showSerName val="0"/>
          <c:showPercent val="0"/>
          <c:showBubbleSize val="0"/>
        </c:dLbls>
        <c:gapWidth val="150"/>
        <c:axId val="106373120"/>
        <c:axId val="1063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06373120"/>
        <c:axId val="106375040"/>
      </c:lineChart>
      <c:dateAx>
        <c:axId val="106373120"/>
        <c:scaling>
          <c:orientation val="minMax"/>
        </c:scaling>
        <c:delete val="1"/>
        <c:axPos val="b"/>
        <c:numFmt formatCode="ge" sourceLinked="1"/>
        <c:majorTickMark val="none"/>
        <c:minorTickMark val="none"/>
        <c:tickLblPos val="none"/>
        <c:crossAx val="106375040"/>
        <c:crosses val="autoZero"/>
        <c:auto val="1"/>
        <c:lblOffset val="100"/>
        <c:baseTimeUnit val="years"/>
      </c:dateAx>
      <c:valAx>
        <c:axId val="1063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261.75</c:v>
                </c:pt>
                <c:pt idx="1">
                  <c:v>297.14999999999998</c:v>
                </c:pt>
                <c:pt idx="2">
                  <c:v>308.79000000000002</c:v>
                </c:pt>
                <c:pt idx="3">
                  <c:v>331.46</c:v>
                </c:pt>
                <c:pt idx="4">
                  <c:v>308.39</c:v>
                </c:pt>
              </c:numCache>
            </c:numRef>
          </c:val>
        </c:ser>
        <c:dLbls>
          <c:showLegendKey val="0"/>
          <c:showVal val="0"/>
          <c:showCatName val="0"/>
          <c:showSerName val="0"/>
          <c:showPercent val="0"/>
          <c:showBubbleSize val="0"/>
        </c:dLbls>
        <c:gapWidth val="150"/>
        <c:axId val="106400768"/>
        <c:axId val="106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06400768"/>
        <c:axId val="106411136"/>
      </c:lineChart>
      <c:dateAx>
        <c:axId val="106400768"/>
        <c:scaling>
          <c:orientation val="minMax"/>
        </c:scaling>
        <c:delete val="1"/>
        <c:axPos val="b"/>
        <c:numFmt formatCode="ge" sourceLinked="1"/>
        <c:majorTickMark val="none"/>
        <c:minorTickMark val="none"/>
        <c:tickLblPos val="none"/>
        <c:crossAx val="106411136"/>
        <c:crosses val="autoZero"/>
        <c:auto val="1"/>
        <c:lblOffset val="100"/>
        <c:baseTimeUnit val="years"/>
      </c:dateAx>
      <c:valAx>
        <c:axId val="106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70.83</c:v>
                </c:pt>
                <c:pt idx="1">
                  <c:v>65.58</c:v>
                </c:pt>
                <c:pt idx="2">
                  <c:v>68.900000000000006</c:v>
                </c:pt>
                <c:pt idx="3">
                  <c:v>66.87</c:v>
                </c:pt>
                <c:pt idx="4">
                  <c:v>66.72</c:v>
                </c:pt>
              </c:numCache>
            </c:numRef>
          </c:val>
        </c:ser>
        <c:dLbls>
          <c:showLegendKey val="0"/>
          <c:showVal val="0"/>
          <c:showCatName val="0"/>
          <c:showSerName val="0"/>
          <c:showPercent val="0"/>
          <c:showBubbleSize val="0"/>
        </c:dLbls>
        <c:gapWidth val="150"/>
        <c:axId val="106437248"/>
        <c:axId val="106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06437248"/>
        <c:axId val="106455808"/>
      </c:lineChart>
      <c:dateAx>
        <c:axId val="106437248"/>
        <c:scaling>
          <c:orientation val="minMax"/>
        </c:scaling>
        <c:delete val="1"/>
        <c:axPos val="b"/>
        <c:numFmt formatCode="ge" sourceLinked="1"/>
        <c:majorTickMark val="none"/>
        <c:minorTickMark val="none"/>
        <c:tickLblPos val="none"/>
        <c:crossAx val="106455808"/>
        <c:crosses val="autoZero"/>
        <c:auto val="1"/>
        <c:lblOffset val="100"/>
        <c:baseTimeUnit val="years"/>
      </c:dateAx>
      <c:valAx>
        <c:axId val="106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53.01</c:v>
                </c:pt>
                <c:pt idx="1">
                  <c:v>54.27</c:v>
                </c:pt>
                <c:pt idx="2">
                  <c:v>50.89</c:v>
                </c:pt>
                <c:pt idx="3">
                  <c:v>50.75</c:v>
                </c:pt>
                <c:pt idx="4">
                  <c:v>49.42</c:v>
                </c:pt>
              </c:numCache>
            </c:numRef>
          </c:val>
        </c:ser>
        <c:dLbls>
          <c:showLegendKey val="0"/>
          <c:showVal val="0"/>
          <c:showCatName val="0"/>
          <c:showSerName val="0"/>
          <c:showPercent val="0"/>
          <c:showBubbleSize val="0"/>
        </c:dLbls>
        <c:gapWidth val="150"/>
        <c:axId val="106486016"/>
        <c:axId val="106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6486016"/>
        <c:axId val="106488192"/>
      </c:lineChart>
      <c:dateAx>
        <c:axId val="106486016"/>
        <c:scaling>
          <c:orientation val="minMax"/>
        </c:scaling>
        <c:delete val="1"/>
        <c:axPos val="b"/>
        <c:numFmt formatCode="ge" sourceLinked="1"/>
        <c:majorTickMark val="none"/>
        <c:minorTickMark val="none"/>
        <c:tickLblPos val="none"/>
        <c:crossAx val="106488192"/>
        <c:crosses val="autoZero"/>
        <c:auto val="1"/>
        <c:lblOffset val="100"/>
        <c:baseTimeUnit val="years"/>
      </c:dateAx>
      <c:valAx>
        <c:axId val="106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愛知県　設楽町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D2</v>
      </c>
      <c r="AA8" s="77"/>
      <c r="AB8" s="77"/>
      <c r="AC8" s="77"/>
      <c r="AD8" s="77"/>
      <c r="AE8" s="77"/>
      <c r="AF8" s="77"/>
      <c r="AG8" s="78"/>
      <c r="AH8" s="3"/>
      <c r="AI8" s="79">
        <f>データ!Q6</f>
        <v>5274</v>
      </c>
      <c r="AJ8" s="80"/>
      <c r="AK8" s="80"/>
      <c r="AL8" s="80"/>
      <c r="AM8" s="80"/>
      <c r="AN8" s="80"/>
      <c r="AO8" s="80"/>
      <c r="AP8" s="81"/>
      <c r="AQ8" s="62">
        <f>データ!R6</f>
        <v>273.94</v>
      </c>
      <c r="AR8" s="62"/>
      <c r="AS8" s="62"/>
      <c r="AT8" s="62"/>
      <c r="AU8" s="62"/>
      <c r="AV8" s="62"/>
      <c r="AW8" s="62"/>
      <c r="AX8" s="62"/>
      <c r="AY8" s="62">
        <f>データ!S6</f>
        <v>19.25</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96.96</v>
      </c>
      <c r="S10" s="62"/>
      <c r="T10" s="62"/>
      <c r="U10" s="62"/>
      <c r="V10" s="62"/>
      <c r="W10" s="62"/>
      <c r="X10" s="62"/>
      <c r="Y10" s="62"/>
      <c r="Z10" s="70">
        <f>データ!P6</f>
        <v>4140</v>
      </c>
      <c r="AA10" s="70"/>
      <c r="AB10" s="70"/>
      <c r="AC10" s="70"/>
      <c r="AD10" s="70"/>
      <c r="AE10" s="70"/>
      <c r="AF10" s="70"/>
      <c r="AG10" s="70"/>
      <c r="AH10" s="2"/>
      <c r="AI10" s="70">
        <f>データ!T6</f>
        <v>5035</v>
      </c>
      <c r="AJ10" s="70"/>
      <c r="AK10" s="70"/>
      <c r="AL10" s="70"/>
      <c r="AM10" s="70"/>
      <c r="AN10" s="70"/>
      <c r="AO10" s="70"/>
      <c r="AP10" s="70"/>
      <c r="AQ10" s="62">
        <f>データ!U6</f>
        <v>94.8</v>
      </c>
      <c r="AR10" s="62"/>
      <c r="AS10" s="62"/>
      <c r="AT10" s="62"/>
      <c r="AU10" s="62"/>
      <c r="AV10" s="62"/>
      <c r="AW10" s="62"/>
      <c r="AX10" s="62"/>
      <c r="AY10" s="62">
        <f>データ!V6</f>
        <v>53.11</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105</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235610</v>
      </c>
      <c r="D6" s="31">
        <f t="shared" si="3"/>
        <v>47</v>
      </c>
      <c r="E6" s="31">
        <f t="shared" si="3"/>
        <v>1</v>
      </c>
      <c r="F6" s="31">
        <f t="shared" si="3"/>
        <v>0</v>
      </c>
      <c r="G6" s="31">
        <f t="shared" si="3"/>
        <v>0</v>
      </c>
      <c r="H6" s="31" t="str">
        <f t="shared" si="3"/>
        <v>愛知県　設楽町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96.96</v>
      </c>
      <c r="P6" s="32">
        <f t="shared" si="3"/>
        <v>4140</v>
      </c>
      <c r="Q6" s="32">
        <f t="shared" si="3"/>
        <v>5274</v>
      </c>
      <c r="R6" s="32">
        <f t="shared" si="3"/>
        <v>273.94</v>
      </c>
      <c r="S6" s="32">
        <f t="shared" si="3"/>
        <v>19.25</v>
      </c>
      <c r="T6" s="32">
        <f t="shared" si="3"/>
        <v>5035</v>
      </c>
      <c r="U6" s="32">
        <f t="shared" si="3"/>
        <v>94.8</v>
      </c>
      <c r="V6" s="32">
        <f t="shared" si="3"/>
        <v>53.11</v>
      </c>
      <c r="W6" s="33">
        <f>IF(W7="",NA(),W7)</f>
        <v>88.92</v>
      </c>
      <c r="X6" s="33">
        <f t="shared" ref="X6:AF6" si="4">IF(X7="",NA(),X7)</f>
        <v>80.78</v>
      </c>
      <c r="Y6" s="33">
        <f t="shared" si="4"/>
        <v>82.32</v>
      </c>
      <c r="Z6" s="33">
        <f t="shared" si="4"/>
        <v>82.89</v>
      </c>
      <c r="AA6" s="33">
        <f t="shared" si="4"/>
        <v>92.77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712.41</v>
      </c>
      <c r="BE6" s="33">
        <f t="shared" ref="BE6:BM6" si="7">IF(BE7="",NA(),BE7)</f>
        <v>682.48</v>
      </c>
      <c r="BF6" s="33">
        <f t="shared" si="7"/>
        <v>652.91999999999996</v>
      </c>
      <c r="BG6" s="33">
        <f t="shared" si="7"/>
        <v>582.29999999999995</v>
      </c>
      <c r="BH6" s="33">
        <f t="shared" si="7"/>
        <v>576.62</v>
      </c>
      <c r="BI6" s="33">
        <f t="shared" si="7"/>
        <v>1168.8</v>
      </c>
      <c r="BJ6" s="33">
        <f t="shared" si="7"/>
        <v>1158.82</v>
      </c>
      <c r="BK6" s="33">
        <f t="shared" si="7"/>
        <v>1167.7</v>
      </c>
      <c r="BL6" s="33">
        <f t="shared" si="7"/>
        <v>1228.58</v>
      </c>
      <c r="BM6" s="33">
        <f t="shared" si="7"/>
        <v>1280.18</v>
      </c>
      <c r="BN6" s="32" t="str">
        <f>IF(BN7="","",IF(BN7="-","【-】","【"&amp;SUBSTITUTE(TEXT(BN7,"#,##0.00"),"-","△")&amp;"】"))</f>
        <v>【1,242.90】</v>
      </c>
      <c r="BO6" s="33">
        <f>IF(BO7="",NA(),BO7)</f>
        <v>72.260000000000005</v>
      </c>
      <c r="BP6" s="33">
        <f t="shared" ref="BP6:BX6" si="8">IF(BP7="",NA(),BP7)</f>
        <v>68.81</v>
      </c>
      <c r="BQ6" s="33">
        <f t="shared" si="8"/>
        <v>69.819999999999993</v>
      </c>
      <c r="BR6" s="33">
        <f t="shared" si="8"/>
        <v>71.849999999999994</v>
      </c>
      <c r="BS6" s="33">
        <f t="shared" si="8"/>
        <v>77.349999999999994</v>
      </c>
      <c r="BT6" s="33">
        <f t="shared" si="8"/>
        <v>56.44</v>
      </c>
      <c r="BU6" s="33">
        <f t="shared" si="8"/>
        <v>55.6</v>
      </c>
      <c r="BV6" s="33">
        <f t="shared" si="8"/>
        <v>54.43</v>
      </c>
      <c r="BW6" s="33">
        <f t="shared" si="8"/>
        <v>53.81</v>
      </c>
      <c r="BX6" s="33">
        <f t="shared" si="8"/>
        <v>53.62</v>
      </c>
      <c r="BY6" s="32" t="str">
        <f>IF(BY7="","",IF(BY7="-","【-】","【"&amp;SUBSTITUTE(TEXT(BY7,"#,##0.00"),"-","△")&amp;"】"))</f>
        <v>【33.35】</v>
      </c>
      <c r="BZ6" s="33">
        <f>IF(BZ7="",NA(),BZ7)</f>
        <v>261.75</v>
      </c>
      <c r="CA6" s="33">
        <f t="shared" ref="CA6:CI6" si="9">IF(CA7="",NA(),CA7)</f>
        <v>297.14999999999998</v>
      </c>
      <c r="CB6" s="33">
        <f t="shared" si="9"/>
        <v>308.79000000000002</v>
      </c>
      <c r="CC6" s="33">
        <f t="shared" si="9"/>
        <v>331.46</v>
      </c>
      <c r="CD6" s="33">
        <f t="shared" si="9"/>
        <v>308.39</v>
      </c>
      <c r="CE6" s="33">
        <f t="shared" si="9"/>
        <v>270.7</v>
      </c>
      <c r="CF6" s="33">
        <f t="shared" si="9"/>
        <v>275.86</v>
      </c>
      <c r="CG6" s="33">
        <f t="shared" si="9"/>
        <v>279.8</v>
      </c>
      <c r="CH6" s="33">
        <f t="shared" si="9"/>
        <v>284.64999999999998</v>
      </c>
      <c r="CI6" s="33">
        <f t="shared" si="9"/>
        <v>287.7</v>
      </c>
      <c r="CJ6" s="32" t="str">
        <f>IF(CJ7="","",IF(CJ7="-","【-】","【"&amp;SUBSTITUTE(TEXT(CJ7,"#,##0.00"),"-","△")&amp;"】"))</f>
        <v>【524.69】</v>
      </c>
      <c r="CK6" s="33">
        <f>IF(CK7="",NA(),CK7)</f>
        <v>70.83</v>
      </c>
      <c r="CL6" s="33">
        <f t="shared" ref="CL6:CT6" si="10">IF(CL7="",NA(),CL7)</f>
        <v>65.58</v>
      </c>
      <c r="CM6" s="33">
        <f t="shared" si="10"/>
        <v>68.900000000000006</v>
      </c>
      <c r="CN6" s="33">
        <f t="shared" si="10"/>
        <v>66.87</v>
      </c>
      <c r="CO6" s="33">
        <f t="shared" si="10"/>
        <v>66.72</v>
      </c>
      <c r="CP6" s="33">
        <f t="shared" si="10"/>
        <v>59.84</v>
      </c>
      <c r="CQ6" s="33">
        <f t="shared" si="10"/>
        <v>60.66</v>
      </c>
      <c r="CR6" s="33">
        <f t="shared" si="10"/>
        <v>60.17</v>
      </c>
      <c r="CS6" s="33">
        <f t="shared" si="10"/>
        <v>58.96</v>
      </c>
      <c r="CT6" s="33">
        <f t="shared" si="10"/>
        <v>58.1</v>
      </c>
      <c r="CU6" s="32" t="str">
        <f>IF(CU7="","",IF(CU7="-","【-】","【"&amp;SUBSTITUTE(TEXT(CU7,"#,##0.00"),"-","△")&amp;"】"))</f>
        <v>【57.58】</v>
      </c>
      <c r="CV6" s="33">
        <f>IF(CV7="",NA(),CV7)</f>
        <v>53.01</v>
      </c>
      <c r="CW6" s="33">
        <f t="shared" ref="CW6:DE6" si="11">IF(CW7="",NA(),CW7)</f>
        <v>54.27</v>
      </c>
      <c r="CX6" s="33">
        <f t="shared" si="11"/>
        <v>50.89</v>
      </c>
      <c r="CY6" s="33">
        <f t="shared" si="11"/>
        <v>50.75</v>
      </c>
      <c r="CZ6" s="33">
        <f t="shared" si="11"/>
        <v>49.42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1.97</v>
      </c>
      <c r="ED6" s="33">
        <f t="shared" ref="ED6:EL6" si="14">IF(ED7="",NA(),ED7)</f>
        <v>2.84</v>
      </c>
      <c r="EE6" s="33">
        <f t="shared" si="14"/>
        <v>1.5</v>
      </c>
      <c r="EF6" s="33">
        <f t="shared" si="14"/>
        <v>2.52</v>
      </c>
      <c r="EG6" s="33">
        <f t="shared" si="14"/>
        <v>1.51</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235610</v>
      </c>
      <c r="D7" s="35">
        <v>47</v>
      </c>
      <c r="E7" s="35">
        <v>1</v>
      </c>
      <c r="F7" s="35">
        <v>0</v>
      </c>
      <c r="G7" s="35">
        <v>0</v>
      </c>
      <c r="H7" s="35" t="s">
        <v>93</v>
      </c>
      <c r="I7" s="35" t="s">
        <v>94</v>
      </c>
      <c r="J7" s="35" t="s">
        <v>95</v>
      </c>
      <c r="K7" s="35" t="s">
        <v>96</v>
      </c>
      <c r="L7" s="35" t="s">
        <v>97</v>
      </c>
      <c r="M7" s="36" t="s">
        <v>98</v>
      </c>
      <c r="N7" s="36" t="s">
        <v>99</v>
      </c>
      <c r="O7" s="36">
        <v>96.96</v>
      </c>
      <c r="P7" s="36">
        <v>4140</v>
      </c>
      <c r="Q7" s="36">
        <v>5274</v>
      </c>
      <c r="R7" s="36">
        <v>273.94</v>
      </c>
      <c r="S7" s="36">
        <v>19.25</v>
      </c>
      <c r="T7" s="36">
        <v>5035</v>
      </c>
      <c r="U7" s="36">
        <v>94.8</v>
      </c>
      <c r="V7" s="36">
        <v>53.11</v>
      </c>
      <c r="W7" s="36">
        <v>88.92</v>
      </c>
      <c r="X7" s="36">
        <v>80.78</v>
      </c>
      <c r="Y7" s="36">
        <v>82.32</v>
      </c>
      <c r="Z7" s="36">
        <v>82.89</v>
      </c>
      <c r="AA7" s="36">
        <v>92.77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712.41</v>
      </c>
      <c r="BE7" s="36">
        <v>682.48</v>
      </c>
      <c r="BF7" s="36">
        <v>652.91999999999996</v>
      </c>
      <c r="BG7" s="36">
        <v>582.29999999999995</v>
      </c>
      <c r="BH7" s="36">
        <v>576.62</v>
      </c>
      <c r="BI7" s="36">
        <v>1168.8</v>
      </c>
      <c r="BJ7" s="36">
        <v>1158.82</v>
      </c>
      <c r="BK7" s="36">
        <v>1167.7</v>
      </c>
      <c r="BL7" s="36">
        <v>1228.58</v>
      </c>
      <c r="BM7" s="36">
        <v>1280.18</v>
      </c>
      <c r="BN7" s="36">
        <v>1242.9000000000001</v>
      </c>
      <c r="BO7" s="36">
        <v>72.260000000000005</v>
      </c>
      <c r="BP7" s="36">
        <v>68.81</v>
      </c>
      <c r="BQ7" s="36">
        <v>69.819999999999993</v>
      </c>
      <c r="BR7" s="36">
        <v>71.849999999999994</v>
      </c>
      <c r="BS7" s="36">
        <v>77.349999999999994</v>
      </c>
      <c r="BT7" s="36">
        <v>56.44</v>
      </c>
      <c r="BU7" s="36">
        <v>55.6</v>
      </c>
      <c r="BV7" s="36">
        <v>54.43</v>
      </c>
      <c r="BW7" s="36">
        <v>53.81</v>
      </c>
      <c r="BX7" s="36">
        <v>53.62</v>
      </c>
      <c r="BY7" s="36">
        <v>33.35</v>
      </c>
      <c r="BZ7" s="36">
        <v>261.75</v>
      </c>
      <c r="CA7" s="36">
        <v>297.14999999999998</v>
      </c>
      <c r="CB7" s="36">
        <v>308.79000000000002</v>
      </c>
      <c r="CC7" s="36">
        <v>331.46</v>
      </c>
      <c r="CD7" s="36">
        <v>308.39</v>
      </c>
      <c r="CE7" s="36">
        <v>270.7</v>
      </c>
      <c r="CF7" s="36">
        <v>275.86</v>
      </c>
      <c r="CG7" s="36">
        <v>279.8</v>
      </c>
      <c r="CH7" s="36">
        <v>284.64999999999998</v>
      </c>
      <c r="CI7" s="36">
        <v>287.7</v>
      </c>
      <c r="CJ7" s="36">
        <v>524.69000000000005</v>
      </c>
      <c r="CK7" s="36">
        <v>70.83</v>
      </c>
      <c r="CL7" s="36">
        <v>65.58</v>
      </c>
      <c r="CM7" s="36">
        <v>68.900000000000006</v>
      </c>
      <c r="CN7" s="36">
        <v>66.87</v>
      </c>
      <c r="CO7" s="36">
        <v>66.72</v>
      </c>
      <c r="CP7" s="36">
        <v>59.84</v>
      </c>
      <c r="CQ7" s="36">
        <v>60.66</v>
      </c>
      <c r="CR7" s="36">
        <v>60.17</v>
      </c>
      <c r="CS7" s="36">
        <v>58.96</v>
      </c>
      <c r="CT7" s="36">
        <v>58.1</v>
      </c>
      <c r="CU7" s="36">
        <v>57.58</v>
      </c>
      <c r="CV7" s="36">
        <v>53.01</v>
      </c>
      <c r="CW7" s="36">
        <v>54.27</v>
      </c>
      <c r="CX7" s="36">
        <v>50.89</v>
      </c>
      <c r="CY7" s="36">
        <v>50.75</v>
      </c>
      <c r="CZ7" s="36">
        <v>49.42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1.97</v>
      </c>
      <c r="ED7" s="36">
        <v>2.84</v>
      </c>
      <c r="EE7" s="36">
        <v>1.5</v>
      </c>
      <c r="EF7" s="36">
        <v>2.52</v>
      </c>
      <c r="EG7" s="36">
        <v>1.51</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2017-02-17T05:05:53Z</cp:lastPrinted>
  <dcterms:created xsi:type="dcterms:W3CDTF">2016-12-02T02:19:19Z</dcterms:created>
  <dcterms:modified xsi:type="dcterms:W3CDTF">2017-02-21T11:02:02Z</dcterms:modified>
  <cp:category/>
</cp:coreProperties>
</file>