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<sst xmlns="http://schemas.openxmlformats.org/spreadsheetml/2006/main" count="221" uniqueCount="111">
  <si>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</si>
  <si>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</si>
  <si>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</si>
  <si>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</si>
  <si>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</si>
  <si>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</si>
  <si>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</si>
  <si>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</si>
  <si>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</si>
  <si>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</si>
  <si>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</si>
  <si>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</si>
  <si>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</si>
  <si>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</si>
  <si>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</si>
  <si>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</si>
  <si>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</si>
  <si>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</si>
  <si>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</si>
  <si>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</si>
  <si>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</si>
  <si>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</si>
  <si>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</si>
  <si>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</si>
  <si>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</si>
  <si>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</si>
  <si>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</si>
  <si>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</si>
  <si>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</si>
  <si>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</si>
  <si>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</si>
  <si>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</si>
  <si>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</si>
  <si>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</si>
  <si>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</si>
  <si>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</si>
  <si>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</si>
  <si>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</si>
  <si>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</si>
  <si>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</si>
  <si>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</si>
  <si>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</si>
  <si>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</si>
  <si>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</si>
  <si>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</si>
  <si>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</si>
  <si>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</si>
  <si>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</si>
  <si>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</si>
  <si>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</si>
  <si>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</si>
  <si>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</si>
  <si>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</si>
  <si>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</si>
  <si>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</si>
  <si>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</si>
  <si>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</si>
  <si>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</si>
  <si>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</si>
  <si>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</si>
  <si>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</si>
  <si>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</si>
  <si>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</si>
  <si>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</si>
  <si>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</si>
  <si>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</si>
  <si>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</si>
  <si>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</si>
  <si>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</si>
  <si>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</si>
  <si>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</si>
  <si>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</si>
  <si>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</si>
  <si>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</si>
  <si>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</si>
  <si>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</si>
  <si>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</si>
  <si>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</si>
  <si>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</si>
  <si>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</si>
  <si>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</si>
  <si>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</si>
  <si>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</si>
  <si>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</si>
  <si>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</si>
  <si>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</si>
  <si>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</si>
  <si>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</si>
  <si>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</si>
  <si>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</si>
  <si>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</si>
  <si>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</si>
  <si>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</si>
  <si>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</si>
  <si>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</si>
  <si>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</si>
  <si>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設楽町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</si>
  <si>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</si>
  <si>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</si>
  <si>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</si>
  <si>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</si>
  <si>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</si>
  <si>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</si>
  <si>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</si>
  <si>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</si>
  <si>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</si>
  <si>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</si>
  <si>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</si>
  <si>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設備更新を修繕で対応してきたが、耐震・機能診断を実施している。今後、診断結果に基づき最適整備構想を作成し、計画的に設備更新を行うことで長寿延命化を図り、安定した経営を目指す。</t>
    <rPh sb="1" eb="3">
      <t>セツビ</t>
    </rPh>
    <rPh sb="3" eb="5">
      <t>コウシン</t>
    </rPh>
    <rPh sb="6" eb="8">
      <t>シュウゼン</t>
    </rPh>
    <rPh sb="9" eb="11">
      <t>タイオウ</t>
    </rPh>
    <rPh sb="17" eb="19">
      <t>タイシン</t>
    </rPh>
    <rPh sb="20" eb="22">
      <t>キノウ</t>
    </rPh>
    <rPh sb="22" eb="24">
      <t>シンダン</t>
    </rPh>
    <rPh sb="25" eb="27">
      <t>ジッシ</t>
    </rPh>
    <rPh sb="32" eb="34">
      <t>コンゴ</t>
    </rPh>
    <rPh sb="35" eb="37">
      <t>シンダン</t>
    </rPh>
    <rPh sb="37" eb="39">
      <t>ケッカ</t>
    </rPh>
    <rPh sb="40" eb="41">
      <t>モト</t>
    </rPh>
    <rPh sb="43" eb="45">
      <t>サイテキ</t>
    </rPh>
    <rPh sb="45" eb="47">
      <t>セイビ</t>
    </rPh>
    <rPh sb="47" eb="49">
      <t>コウソウ</t>
    </rPh>
    <rPh sb="50" eb="52">
      <t>サクセイ</t>
    </rPh>
    <rPh sb="54" eb="57">
      <t>ケイカクテキ</t>
    </rPh>
    <rPh sb="58" eb="60">
      <t>セツビ</t>
    </rPh>
    <rPh sb="60" eb="62">
      <t>コウシン</t>
    </rPh>
    <rPh sb="63" eb="64">
      <t>オコナ</t>
    </rPh>
    <rPh sb="68" eb="70">
      <t>チョウジュ</t>
    </rPh>
    <rPh sb="70" eb="72">
      <t>エンメイ</t>
    </rPh>
    <rPh sb="72" eb="73">
      <t>カ</t>
    </rPh>
    <rPh sb="74" eb="75">
      <t>ハカ</t>
    </rPh>
    <rPh sb="77" eb="79">
      <t>アンテイ</t>
    </rPh>
    <rPh sb="81" eb="83">
      <t>ケイエイ</t>
    </rPh>
    <rPh sb="84" eb="86">
      <t>メザ</t>
    </rPh>
    <phoneticPr fontId="4"/>
  </si>
  <si>
    <t>　少子高齢化や人口減少により年々使用料が減少しており、料金の見直しも今後検討が必要となる。施設の維持管理については、供用開始後１４年を経過しており設備等の修繕（更新）が年々増えており、修繕費の増加が経費回収率の低下及び汚水処理原価の上昇に繋がっているため、今後最適整備構想により補助事業等を利用した計画的な設備更新を行い、安定した維持管理経営を目指す。</t>
    <rPh sb="1" eb="3">
      <t>ショウシ</t>
    </rPh>
    <rPh sb="3" eb="6">
      <t>コウレイカ</t>
    </rPh>
    <rPh sb="7" eb="9">
      <t>ジンコウ</t>
    </rPh>
    <rPh sb="9" eb="11">
      <t>ゲンショウ</t>
    </rPh>
    <rPh sb="14" eb="16">
      <t>ネンネン</t>
    </rPh>
    <rPh sb="16" eb="19">
      <t>シヨウリョウ</t>
    </rPh>
    <rPh sb="20" eb="22">
      <t>ゲンショウ</t>
    </rPh>
    <rPh sb="27" eb="29">
      <t>リョウキン</t>
    </rPh>
    <rPh sb="30" eb="32">
      <t>ミナオ</t>
    </rPh>
    <rPh sb="34" eb="36">
      <t>コンゴ</t>
    </rPh>
    <rPh sb="36" eb="38">
      <t>ケントウ</t>
    </rPh>
    <rPh sb="39" eb="41">
      <t>ヒツヨウ</t>
    </rPh>
    <rPh sb="45" eb="47">
      <t>シセツ</t>
    </rPh>
    <rPh sb="48" eb="50">
      <t>イジ</t>
    </rPh>
    <rPh sb="50" eb="52">
      <t>カンリ</t>
    </rPh>
    <rPh sb="58" eb="60">
      <t>キョウヨウ</t>
    </rPh>
    <rPh sb="60" eb="63">
      <t>カイシゴ</t>
    </rPh>
    <rPh sb="65" eb="66">
      <t>ネン</t>
    </rPh>
    <rPh sb="67" eb="69">
      <t>ケイカ</t>
    </rPh>
    <rPh sb="73" eb="75">
      <t>セツビ</t>
    </rPh>
    <rPh sb="75" eb="76">
      <t>トウ</t>
    </rPh>
    <rPh sb="77" eb="79">
      <t>シュウゼン</t>
    </rPh>
    <rPh sb="80" eb="82">
      <t>コウシン</t>
    </rPh>
    <rPh sb="84" eb="86">
      <t>ネンネン</t>
    </rPh>
    <rPh sb="86" eb="87">
      <t>フ</t>
    </rPh>
    <rPh sb="92" eb="94">
      <t>シュウゼン</t>
    </rPh>
    <rPh sb="94" eb="95">
      <t>ヒ</t>
    </rPh>
    <rPh sb="96" eb="97">
      <t>ゾウ</t>
    </rPh>
    <rPh sb="97" eb="98">
      <t>カ</t>
    </rPh>
    <rPh sb="99" eb="101">
      <t>ケイヒ</t>
    </rPh>
    <rPh sb="101" eb="103">
      <t>カイシュウ</t>
    </rPh>
    <rPh sb="103" eb="104">
      <t>リツ</t>
    </rPh>
    <rPh sb="105" eb="107">
      <t>テイカ</t>
    </rPh>
    <rPh sb="107" eb="108">
      <t>オヨ</t>
    </rPh>
    <rPh sb="109" eb="111">
      <t>オスイ</t>
    </rPh>
    <rPh sb="111" eb="113">
      <t>ショリ</t>
    </rPh>
    <rPh sb="113" eb="115">
      <t>ゲンカ</t>
    </rPh>
    <rPh sb="116" eb="118">
      <t>ジョウショウ</t>
    </rPh>
    <rPh sb="119" eb="120">
      <t>ツナ</t>
    </rPh>
    <rPh sb="128" eb="130">
      <t>コンゴ</t>
    </rPh>
    <rPh sb="139" eb="141">
      <t>ホジョ</t>
    </rPh>
    <rPh sb="141" eb="143">
      <t>ジギョウ</t>
    </rPh>
    <rPh sb="143" eb="144">
      <t>トウ</t>
    </rPh>
    <rPh sb="145" eb="147">
      <t>リヨウ</t>
    </rPh>
    <phoneticPr fontId="4"/>
  </si>
  <si>
    <t>　人口減少等により料金収入が減ったこと、一時的な修繕費の増加により汚水処理費が増加したことにより⑤経費回収率が低下した。また、一時的な修繕費の増加は、⑥汚水処理原価の増加にも繋がっている。設備の老朽化に伴う修繕が年々増加しており、今後計画的な設備更新を行い、効率的な維持管理を行う必要がある。⑦施設利用率については、加入促進を図っているが、高齢化により加入したくても加入できない世帯が多く、また若年層の流出により廃止の件数も多くなってきていることが低下の主な原因と考えられる。このような現状を踏まえ、来年度策定する最適整備構想の中で施設規模の検討も行う。⑧水洗化率においても施設利用率と同様の原因が考えられる。</t>
    <rPh sb="1" eb="3">
      <t>ジンコウ</t>
    </rPh>
    <rPh sb="3" eb="5">
      <t>ゲンショウ</t>
    </rPh>
    <rPh sb="5" eb="6">
      <t>トウ</t>
    </rPh>
    <rPh sb="9" eb="11">
      <t>リョウキン</t>
    </rPh>
    <rPh sb="11" eb="13">
      <t>シュウニュウ</t>
    </rPh>
    <rPh sb="14" eb="15">
      <t>ヘ</t>
    </rPh>
    <rPh sb="39" eb="41">
      <t>ゾウカ</t>
    </rPh>
    <rPh sb="51" eb="53">
      <t>カイシュウ</t>
    </rPh>
    <rPh sb="53" eb="54">
      <t>リツ</t>
    </rPh>
    <rPh sb="55" eb="57">
      <t>テイカ</t>
    </rPh>
    <rPh sb="63" eb="66">
      <t>イチジテキ</t>
    </rPh>
    <rPh sb="67" eb="70">
      <t>シュウゼンヒ</t>
    </rPh>
    <rPh sb="71" eb="73">
      <t>ゾウカ</t>
    </rPh>
    <rPh sb="76" eb="78">
      <t>オスイ</t>
    </rPh>
    <rPh sb="78" eb="80">
      <t>ショリ</t>
    </rPh>
    <rPh sb="80" eb="82">
      <t>ゲンカ</t>
    </rPh>
    <rPh sb="83" eb="84">
      <t>ゾウ</t>
    </rPh>
    <rPh sb="84" eb="85">
      <t>カ</t>
    </rPh>
    <rPh sb="87" eb="88">
      <t>ツナ</t>
    </rPh>
    <rPh sb="140" eb="142">
      <t>ヒツヨウ</t>
    </rPh>
    <rPh sb="147" eb="149">
      <t>シセツ</t>
    </rPh>
    <rPh sb="149" eb="152">
      <t>リヨウリツ</t>
    </rPh>
    <rPh sb="158" eb="160">
      <t>カニュウ</t>
    </rPh>
    <rPh sb="160" eb="162">
      <t>ソクシン</t>
    </rPh>
    <rPh sb="163" eb="164">
      <t>ハカ</t>
    </rPh>
    <rPh sb="170" eb="173">
      <t>コウレイカ</t>
    </rPh>
    <rPh sb="176" eb="178">
      <t>カニュウ</t>
    </rPh>
    <rPh sb="183" eb="185">
      <t>カニュウ</t>
    </rPh>
    <rPh sb="189" eb="191">
      <t>セタイ</t>
    </rPh>
    <rPh sb="192" eb="193">
      <t>オオ</t>
    </rPh>
    <rPh sb="197" eb="199">
      <t>ジャクネン</t>
    </rPh>
    <rPh sb="199" eb="200">
      <t>ソウ</t>
    </rPh>
    <rPh sb="224" eb="226">
      <t>テイカ</t>
    </rPh>
    <rPh sb="227" eb="228">
      <t>オモ</t>
    </rPh>
    <rPh sb="229" eb="231">
      <t>ゲンイン</t>
    </rPh>
    <rPh sb="232" eb="233">
      <t>カンガ</t>
    </rPh>
    <rPh sb="250" eb="253">
      <t>ライネンド</t>
    </rPh>
    <rPh sb="253" eb="255">
      <t>サクテイ</t>
    </rPh>
    <rPh sb="274" eb="275">
      <t>オコナ</t>
    </rPh>
    <rPh sb="278" eb="281">
      <t>スイセンカ</t>
    </rPh>
    <rPh sb="281" eb="282">
      <t>リツ</t>
    </rPh>
    <rPh sb="287" eb="289">
      <t>シセツ</t>
    </rPh>
    <rPh sb="289" eb="292">
      <t>リヨウリツ</t>
    </rPh>
    <rPh sb="293" eb="295">
      <t>ドウヨウ</t>
    </rPh>
    <rPh sb="296" eb="298">
      <t>ゲンイン</t>
    </rPh>
    <rPh sb="299" eb="3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</si>
</sst>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71648"/>
        <c:axId val="102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02971648"/>
        <c:axId val="102986112"/>
      </c:lineChart>
      <c:dateAx>
        <c:axId val="102971648"/>
        <c:scaling>
          <c:orientation val="minMax"/>
        </c:scaling>
        <c:delete val="1"/>
        <c:axPos val="b"/>
        <c:numFmt formatCode="ge" sourceLinked="1"/>
        <c:majorTickMark val="none"/>
        <c:minorTickMark val="none"/>
        <c:tickLblPos val="none"/>
        <c:crossAx val="102986112"/>
        <c:crosses val="autoZero"/>
        <c:auto val="1"/>
        <c:lblOffset val="100"/>
        <c:baseTimeUnit val="years"/>
      </c:dateAx>
      <c:valAx>
        <c:axId val="102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51.54</c:v>
                </c:pt>
                <c:pt idx="1">
                  <c:v>51.46</c:v>
                </c:pt>
                <c:pt idx="2">
                  <c:v>50.41</c:v>
                </c:pt>
                <c:pt idx="3">
                  <c:v>50.41</c:v>
                </c:pt>
                <c:pt idx="4">
                  <c:v>50.65</c:v>
                </c:pt>
              </c:numCache>
            </c:numRef>
          </c:val>
        </c:ser>
        <c:dLbls>
          <c:showLegendKey val="0"/>
          <c:showVal val="0"/>
          <c:showCatName val="0"/>
          <c:showSerName val="0"/>
          <c:showPercent val="0"/>
          <c:showBubbleSize val="0"/>
        </c:dLbls>
        <c:gapWidth val="150"/>
        <c:axId val="109607552"/>
        <c:axId val="1096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09607552"/>
        <c:axId val="109626112"/>
      </c:lineChart>
      <c:dateAx>
        <c:axId val="109607552"/>
        <c:scaling>
          <c:orientation val="minMax"/>
        </c:scaling>
        <c:delete val="1"/>
        <c:axPos val="b"/>
        <c:numFmt formatCode="ge" sourceLinked="1"/>
        <c:majorTickMark val="none"/>
        <c:minorTickMark val="none"/>
        <c:tickLblPos val="none"/>
        <c:crossAx val="109626112"/>
        <c:crosses val="autoZero"/>
        <c:auto val="1"/>
        <c:lblOffset val="100"/>
        <c:baseTimeUnit val="years"/>
      </c:dateAx>
      <c:valAx>
        <c:axId val="1096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82.75</c:v>
                </c:pt>
                <c:pt idx="1">
                  <c:v>82.13</c:v>
                </c:pt>
                <c:pt idx="2">
                  <c:v>81.86</c:v>
                </c:pt>
                <c:pt idx="3">
                  <c:v>77.959999999999994</c:v>
                </c:pt>
                <c:pt idx="4">
                  <c:v>80.75</c:v>
                </c:pt>
              </c:numCache>
            </c:numRef>
          </c:val>
        </c:ser>
        <c:dLbls>
          <c:showLegendKey val="0"/>
          <c:showVal val="0"/>
          <c:showCatName val="0"/>
          <c:showSerName val="0"/>
          <c:showPercent val="0"/>
          <c:showBubbleSize val="0"/>
        </c:dLbls>
        <c:gapWidth val="150"/>
        <c:axId val="109656320"/>
        <c:axId val="1096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09656320"/>
        <c:axId val="109662592"/>
      </c:lineChart>
      <c:dateAx>
        <c:axId val="109656320"/>
        <c:scaling>
          <c:orientation val="minMax"/>
        </c:scaling>
        <c:delete val="1"/>
        <c:axPos val="b"/>
        <c:numFmt formatCode="ge" sourceLinked="1"/>
        <c:majorTickMark val="none"/>
        <c:minorTickMark val="none"/>
        <c:tickLblPos val="none"/>
        <c:crossAx val="109662592"/>
        <c:crosses val="autoZero"/>
        <c:auto val="1"/>
        <c:lblOffset val="100"/>
        <c:baseTimeUnit val="years"/>
      </c:dateAx>
      <c:valAx>
        <c:axId val="109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65.56</c:v>
                </c:pt>
                <c:pt idx="1">
                  <c:v>66.459999999999994</c:v>
                </c:pt>
                <c:pt idx="2">
                  <c:v>66.06</c:v>
                </c:pt>
                <c:pt idx="3">
                  <c:v>71.64</c:v>
                </c:pt>
                <c:pt idx="4">
                  <c:v>100</c:v>
                </c:pt>
              </c:numCache>
            </c:numRef>
          </c:val>
        </c:ser>
        <c:dLbls>
          <c:showLegendKey val="0"/>
          <c:showVal val="0"/>
          <c:showCatName val="0"/>
          <c:showSerName val="0"/>
          <c:showPercent val="0"/>
          <c:showBubbleSize val="0"/>
        </c:dLbls>
        <c:gapWidth val="150"/>
        <c:axId val="103016320"/>
        <c:axId val="108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16320"/>
        <c:axId val="108199936"/>
      </c:lineChart>
      <c:dateAx>
        <c:axId val="103016320"/>
        <c:scaling>
          <c:orientation val="minMax"/>
        </c:scaling>
        <c:delete val="1"/>
        <c:axPos val="b"/>
        <c:numFmt formatCode="ge" sourceLinked="1"/>
        <c:majorTickMark val="none"/>
        <c:minorTickMark val="none"/>
        <c:tickLblPos val="none"/>
        <c:crossAx val="108199936"/>
        <c:crosses val="autoZero"/>
        <c:auto val="1"/>
        <c:lblOffset val="100"/>
        <c:baseTimeUnit val="years"/>
      </c:dateAx>
      <c:valAx>
        <c:axId val="1081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30144"/>
        <c:axId val="1082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30144"/>
        <c:axId val="108232064"/>
      </c:lineChart>
      <c:dateAx>
        <c:axId val="108230144"/>
        <c:scaling>
          <c:orientation val="minMax"/>
        </c:scaling>
        <c:delete val="1"/>
        <c:axPos val="b"/>
        <c:numFmt formatCode="ge" sourceLinked="1"/>
        <c:majorTickMark val="none"/>
        <c:minorTickMark val="none"/>
        <c:tickLblPos val="none"/>
        <c:crossAx val="108232064"/>
        <c:crosses val="autoZero"/>
        <c:auto val="1"/>
        <c:lblOffset val="100"/>
        <c:baseTimeUnit val="years"/>
      </c:dateAx>
      <c:valAx>
        <c:axId val="1082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70720"/>
        <c:axId val="1082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70720"/>
        <c:axId val="108272640"/>
      </c:lineChart>
      <c:dateAx>
        <c:axId val="108270720"/>
        <c:scaling>
          <c:orientation val="minMax"/>
        </c:scaling>
        <c:delete val="1"/>
        <c:axPos val="b"/>
        <c:numFmt formatCode="ge" sourceLinked="1"/>
        <c:majorTickMark val="none"/>
        <c:minorTickMark val="none"/>
        <c:tickLblPos val="none"/>
        <c:crossAx val="108272640"/>
        <c:crosses val="autoZero"/>
        <c:auto val="1"/>
        <c:lblOffset val="100"/>
        <c:baseTimeUnit val="years"/>
      </c:dateAx>
      <c:valAx>
        <c:axId val="1082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317696"/>
        <c:axId val="108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17696"/>
        <c:axId val="108328064"/>
      </c:lineChart>
      <c:dateAx>
        <c:axId val="108317696"/>
        <c:scaling>
          <c:orientation val="minMax"/>
        </c:scaling>
        <c:delete val="1"/>
        <c:axPos val="b"/>
        <c:numFmt formatCode="ge" sourceLinked="1"/>
        <c:majorTickMark val="none"/>
        <c:minorTickMark val="none"/>
        <c:tickLblPos val="none"/>
        <c:crossAx val="108328064"/>
        <c:crosses val="autoZero"/>
        <c:auto val="1"/>
        <c:lblOffset val="100"/>
        <c:baseTimeUnit val="years"/>
      </c:dateAx>
      <c:valAx>
        <c:axId val="108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98656"/>
        <c:axId val="1094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98656"/>
        <c:axId val="109404928"/>
      </c:lineChart>
      <c:dateAx>
        <c:axId val="109398656"/>
        <c:scaling>
          <c:orientation val="minMax"/>
        </c:scaling>
        <c:delete val="1"/>
        <c:axPos val="b"/>
        <c:numFmt formatCode="ge" sourceLinked="1"/>
        <c:majorTickMark val="none"/>
        <c:minorTickMark val="none"/>
        <c:tickLblPos val="none"/>
        <c:crossAx val="109404928"/>
        <c:crosses val="autoZero"/>
        <c:auto val="1"/>
        <c:lblOffset val="100"/>
        <c:baseTimeUnit val="years"/>
      </c:dateAx>
      <c:valAx>
        <c:axId val="109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22848"/>
        <c:axId val="1095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09422848"/>
        <c:axId val="109511040"/>
      </c:lineChart>
      <c:dateAx>
        <c:axId val="109422848"/>
        <c:scaling>
          <c:orientation val="minMax"/>
        </c:scaling>
        <c:delete val="1"/>
        <c:axPos val="b"/>
        <c:numFmt formatCode="ge" sourceLinked="1"/>
        <c:majorTickMark val="none"/>
        <c:minorTickMark val="none"/>
        <c:tickLblPos val="none"/>
        <c:crossAx val="109511040"/>
        <c:crosses val="autoZero"/>
        <c:auto val="1"/>
        <c:lblOffset val="100"/>
        <c:baseTimeUnit val="years"/>
      </c:dateAx>
      <c:valAx>
        <c:axId val="1095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54.33</c:v>
                </c:pt>
                <c:pt idx="1">
                  <c:v>55.4</c:v>
                </c:pt>
                <c:pt idx="2">
                  <c:v>55.41</c:v>
                </c:pt>
                <c:pt idx="3">
                  <c:v>47.25</c:v>
                </c:pt>
                <c:pt idx="4">
                  <c:v>37.380000000000003</c:v>
                </c:pt>
              </c:numCache>
            </c:numRef>
          </c:val>
        </c:ser>
        <c:dLbls>
          <c:showLegendKey val="0"/>
          <c:showVal val="0"/>
          <c:showCatName val="0"/>
          <c:showSerName val="0"/>
          <c:showPercent val="0"/>
          <c:showBubbleSize val="0"/>
        </c:dLbls>
        <c:gapWidth val="150"/>
        <c:axId val="109541248"/>
        <c:axId val="1095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09541248"/>
        <c:axId val="109555712"/>
      </c:lineChart>
      <c:dateAx>
        <c:axId val="109541248"/>
        <c:scaling>
          <c:orientation val="minMax"/>
        </c:scaling>
        <c:delete val="1"/>
        <c:axPos val="b"/>
        <c:numFmt formatCode="ge" sourceLinked="1"/>
        <c:majorTickMark val="none"/>
        <c:minorTickMark val="none"/>
        <c:tickLblPos val="none"/>
        <c:crossAx val="109555712"/>
        <c:crosses val="autoZero"/>
        <c:auto val="1"/>
        <c:lblOffset val="100"/>
        <c:baseTimeUnit val="years"/>
      </c:dateAx>
      <c:valAx>
        <c:axId val="1095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260.02999999999997</c:v>
                </c:pt>
                <c:pt idx="1">
                  <c:v>267.06</c:v>
                </c:pt>
                <c:pt idx="2">
                  <c:v>273.5</c:v>
                </c:pt>
                <c:pt idx="3">
                  <c:v>340.58</c:v>
                </c:pt>
                <c:pt idx="4">
                  <c:v>418.54</c:v>
                </c:pt>
              </c:numCache>
            </c:numRef>
          </c:val>
        </c:ser>
        <c:dLbls>
          <c:showLegendKey val="0"/>
          <c:showVal val="0"/>
          <c:showCatName val="0"/>
          <c:showSerName val="0"/>
          <c:showPercent val="0"/>
          <c:showBubbleSize val="0"/>
        </c:dLbls>
        <c:gapWidth val="150"/>
        <c:axId val="109566976"/>
        <c:axId val="1095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09566976"/>
        <c:axId val="109593728"/>
      </c:lineChart>
      <c:dateAx>
        <c:axId val="109566976"/>
        <c:scaling>
          <c:orientation val="minMax"/>
        </c:scaling>
        <c:delete val="1"/>
        <c:axPos val="b"/>
        <c:numFmt formatCode="ge" sourceLinked="1"/>
        <c:majorTickMark val="none"/>
        <c:minorTickMark val="none"/>
        <c:tickLblPos val="none"/>
        <c:crossAx val="109593728"/>
        <c:crosses val="autoZero"/>
        <c:auto val="1"/>
        <c:lblOffset val="100"/>
        <c:baseTimeUnit val="years"/>
      </c:dateAx>
      <c:valAx>
        <c:axId val="109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設楽町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5274</v>
      </c>
      <c r="AM8" s="47"/>
      <c r="AN8" s="47"/>
      <c r="AO8" s="47"/>
      <c r="AP8" s="47"/>
      <c r="AQ8" s="47"/>
      <c r="AR8" s="47"/>
      <c r="AS8" s="47"/>
      <c r="AT8" s="43">
        <f>データ!S6</f>
        <v>273.94</v>
      </c>
      <c r="AU8" s="43"/>
      <c r="AV8" s="43"/>
      <c r="AW8" s="43"/>
      <c r="AX8" s="43"/>
      <c r="AY8" s="43"/>
      <c r="AZ8" s="43"/>
      <c r="BA8" s="43"/>
      <c r="BB8" s="43">
        <f>データ!T6</f>
        <v>19.25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43.52</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2260</v>
      </c>
      <c r="AM10" s="47"/>
      <c r="AN10" s="47"/>
      <c r="AO10" s="47"/>
      <c r="AP10" s="47"/>
      <c r="AQ10" s="47"/>
      <c r="AR10" s="47"/>
      <c r="AS10" s="47"/>
      <c r="AT10" s="43">
        <f>データ!V6</f>
        <v>3.01</v>
      </c>
      <c r="AU10" s="43"/>
      <c r="AV10" s="43"/>
      <c r="AW10" s="43"/>
      <c r="AX10" s="43"/>
      <c r="AY10" s="43"/>
      <c r="AZ10" s="43"/>
      <c r="BA10" s="43"/>
      <c r="BB10" s="43">
        <f>データ!W6</f>
        <v>750.83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235610</v>
      </c>
      <c r="D6" s="31">
        <f t="shared" si="3"/>
        <v>47</v>
      </c>
      <c r="E6" s="31">
        <f t="shared" si="3"/>
        <v>17</v>
      </c>
      <c r="F6" s="31">
        <f t="shared" si="3"/>
        <v>5</v>
      </c>
      <c r="G6" s="31">
        <f t="shared" si="3"/>
        <v>0</v>
      </c>
      <c r="H6" s="31" t="str">
        <f t="shared" si="3"/>
        <v>愛知県　設楽町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43.52</v>
      </c>
      <c r="P6" s="32">
        <f t="shared" si="3"/>
        <v>100</v>
      </c>
      <c r="Q6" s="32">
        <f t="shared" si="3"/>
        <v>2916</v>
      </c>
      <c r="R6" s="32">
        <f t="shared" si="3"/>
        <v>5274</v>
      </c>
      <c r="S6" s="32">
        <f t="shared" si="3"/>
        <v>273.94</v>
      </c>
      <c r="T6" s="32">
        <f t="shared" si="3"/>
        <v>19.25</v>
      </c>
      <c r="U6" s="32">
        <f t="shared" si="3"/>
        <v>2260</v>
      </c>
      <c r="V6" s="32">
        <f t="shared" si="3"/>
        <v>3.01</v>
      </c>
      <c r="W6" s="32">
        <f t="shared" si="3"/>
        <v>750.83</v>
      </c>
      <c r="X6" s="33">
        <f>IF(X7="",NA(),X7)</f>
        <v>65.56</v>
      </c>
      <c r="Y6" s="33">
        <f t="shared" ref="Y6:AG6" si="4">IF(Y7="",NA(),Y7)</f>
        <v>66.459999999999994</v>
      </c>
      <c r="Z6" s="33">
        <f t="shared" si="4"/>
        <v>66.06</v>
      </c>
      <c r="AA6" s="33">
        <f t="shared" si="4"/>
        <v>71.64</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54.33</v>
      </c>
      <c r="BQ6" s="33">
        <f t="shared" ref="BQ6:BY6" si="8">IF(BQ7="",NA(),BQ7)</f>
        <v>55.4</v>
      </c>
      <c r="BR6" s="33">
        <f t="shared" si="8"/>
        <v>55.41</v>
      </c>
      <c r="BS6" s="33">
        <f t="shared" si="8"/>
        <v>47.25</v>
      </c>
      <c r="BT6" s="33">
        <f t="shared" si="8"/>
        <v>37.380000000000003</v>
      </c>
      <c r="BU6" s="33">
        <f t="shared" si="8"/>
        <v>42.13</v>
      </c>
      <c r="BV6" s="33">
        <f t="shared" si="8"/>
        <v>42.48</v>
      </c>
      <c r="BW6" s="33">
        <f t="shared" si="8"/>
        <v>41.04</v>
      </c>
      <c r="BX6" s="33">
        <f t="shared" si="8"/>
        <v>50.82</v>
      </c>
      <c r="BY6" s="33">
        <f t="shared" si="8"/>
        <v>52.19</v>
      </c>
      <c r="BZ6" s="32" t="str">
        <f>IF(BZ7="","",IF(BZ7="-","【-】","【"&amp;SUBSTITUTE(TEXT(BZ7,"#,##0.00"),"-","△")&amp;"】"))</f>
        <v>【52.78】</v>
      </c>
      <c r="CA6" s="33">
        <f>IF(CA7="",NA(),CA7)</f>
        <v>260.02999999999997</v>
      </c>
      <c r="CB6" s="33">
        <f t="shared" ref="CB6:CJ6" si="9">IF(CB7="",NA(),CB7)</f>
        <v>267.06</v>
      </c>
      <c r="CC6" s="33">
        <f t="shared" si="9"/>
        <v>273.5</v>
      </c>
      <c r="CD6" s="33">
        <f t="shared" si="9"/>
        <v>340.58</v>
      </c>
      <c r="CE6" s="33">
        <f t="shared" si="9"/>
        <v>418.54</v>
      </c>
      <c r="CF6" s="33">
        <f t="shared" si="9"/>
        <v>348.41</v>
      </c>
      <c r="CG6" s="33">
        <f t="shared" si="9"/>
        <v>343.8</v>
      </c>
      <c r="CH6" s="33">
        <f t="shared" si="9"/>
        <v>357.08</v>
      </c>
      <c r="CI6" s="33">
        <f t="shared" si="9"/>
        <v>300.52</v>
      </c>
      <c r="CJ6" s="33">
        <f t="shared" si="9"/>
        <v>296.14</v>
      </c>
      <c r="CK6" s="32" t="str">
        <f>IF(CK7="","",IF(CK7="-","【-】","【"&amp;SUBSTITUTE(TEXT(CK7,"#,##0.00"),"-","△")&amp;"】"))</f>
        <v>【289.81】</v>
      </c>
      <c r="CL6" s="33">
        <f>IF(CL7="",NA(),CL7)</f>
        <v>51.54</v>
      </c>
      <c r="CM6" s="33">
        <f t="shared" ref="CM6:CU6" si="10">IF(CM7="",NA(),CM7)</f>
        <v>51.46</v>
      </c>
      <c r="CN6" s="33">
        <f t="shared" si="10"/>
        <v>50.41</v>
      </c>
      <c r="CO6" s="33">
        <f t="shared" si="10"/>
        <v>50.41</v>
      </c>
      <c r="CP6" s="33">
        <f t="shared" si="10"/>
        <v>50.65</v>
      </c>
      <c r="CQ6" s="33">
        <f t="shared" si="10"/>
        <v>46.85</v>
      </c>
      <c r="CR6" s="33">
        <f t="shared" si="10"/>
        <v>46.06</v>
      </c>
      <c r="CS6" s="33">
        <f t="shared" si="10"/>
        <v>45.95</v>
      </c>
      <c r="CT6" s="33">
        <f t="shared" si="10"/>
        <v>53.24</v>
      </c>
      <c r="CU6" s="33">
        <f t="shared" si="10"/>
        <v>52.31</v>
      </c>
      <c r="CV6" s="32" t="str">
        <f>IF(CV7="","",IF(CV7="-","【-】","【"&amp;SUBSTITUTE(TEXT(CV7,"#,##0.00"),"-","△")&amp;"】"))</f>
        <v>【52.74】</v>
      </c>
      <c r="CW6" s="33">
        <f>IF(CW7="",NA(),CW7)</f>
        <v>82.75</v>
      </c>
      <c r="CX6" s="33">
        <f t="shared" ref="CX6:DF6" si="11">IF(CX7="",NA(),CX7)</f>
        <v>82.13</v>
      </c>
      <c r="CY6" s="33">
        <f t="shared" si="11"/>
        <v>81.86</v>
      </c>
      <c r="CZ6" s="33">
        <f t="shared" si="11"/>
        <v>77.959999999999994</v>
      </c>
      <c r="DA6" s="33">
        <f t="shared" si="11"/>
        <v>80.75</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235610</v>
      </c>
      <c r="D7" s="35">
        <v>47</v>
      </c>
      <c r="E7" s="35">
        <v>17</v>
      </c>
      <c r="F7" s="35">
        <v>5</v>
      </c>
      <c r="G7" s="35">
        <v>0</v>
      </c>
      <c r="H7" s="35" t="s">
        <v>96</v>
      </c>
      <c r="I7" s="35" t="s">
        <v>97</v>
      </c>
      <c r="J7" s="35" t="s">
        <v>98</v>
      </c>
      <c r="K7" s="35" t="s">
        <v>99</v>
      </c>
      <c r="L7" s="35" t="s">
        <v>100</v>
      </c>
      <c r="M7" s="36" t="s">
        <v>101</v>
      </c>
      <c r="N7" s="36" t="s">
        <v>102</v>
      </c>
      <c r="O7" s="36">
        <v>43.52</v>
      </c>
      <c r="P7" s="36">
        <v>100</v>
      </c>
      <c r="Q7" s="36">
        <v>2916</v>
      </c>
      <c r="R7" s="36">
        <v>5274</v>
      </c>
      <c r="S7" s="36">
        <v>273.94</v>
      </c>
      <c r="T7" s="36">
        <v>19.25</v>
      </c>
      <c r="U7" s="36">
        <v>2260</v>
      </c>
      <c r="V7" s="36">
        <v>3.01</v>
      </c>
      <c r="W7" s="36">
        <v>750.83</v>
      </c>
      <c r="X7" s="36">
        <v>65.56</v>
      </c>
      <c r="Y7" s="36">
        <v>66.459999999999994</v>
      </c>
      <c r="Z7" s="36">
        <v>66.06</v>
      </c>
      <c r="AA7" s="36">
        <v>71.64</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54.33</v>
      </c>
      <c r="BQ7" s="36">
        <v>55.4</v>
      </c>
      <c r="BR7" s="36">
        <v>55.41</v>
      </c>
      <c r="BS7" s="36">
        <v>47.25</v>
      </c>
      <c r="BT7" s="36">
        <v>37.380000000000003</v>
      </c>
      <c r="BU7" s="36">
        <v>42.13</v>
      </c>
      <c r="BV7" s="36">
        <v>42.48</v>
      </c>
      <c r="BW7" s="36">
        <v>41.04</v>
      </c>
      <c r="BX7" s="36">
        <v>50.82</v>
      </c>
      <c r="BY7" s="36">
        <v>52.19</v>
      </c>
      <c r="BZ7" s="36">
        <v>52.78</v>
      </c>
      <c r="CA7" s="36">
        <v>260.02999999999997</v>
      </c>
      <c r="CB7" s="36">
        <v>267.06</v>
      </c>
      <c r="CC7" s="36">
        <v>273.5</v>
      </c>
      <c r="CD7" s="36">
        <v>340.58</v>
      </c>
      <c r="CE7" s="36">
        <v>418.54</v>
      </c>
      <c r="CF7" s="36">
        <v>348.41</v>
      </c>
      <c r="CG7" s="36">
        <v>343.8</v>
      </c>
      <c r="CH7" s="36">
        <v>357.08</v>
      </c>
      <c r="CI7" s="36">
        <v>300.52</v>
      </c>
      <c r="CJ7" s="36">
        <v>296.14</v>
      </c>
      <c r="CK7" s="36">
        <v>289.81</v>
      </c>
      <c r="CL7" s="36">
        <v>51.54</v>
      </c>
      <c r="CM7" s="36">
        <v>51.46</v>
      </c>
      <c r="CN7" s="36">
        <v>50.41</v>
      </c>
      <c r="CO7" s="36">
        <v>50.41</v>
      </c>
      <c r="CP7" s="36">
        <v>50.65</v>
      </c>
      <c r="CQ7" s="36">
        <v>46.85</v>
      </c>
      <c r="CR7" s="36">
        <v>46.06</v>
      </c>
      <c r="CS7" s="36">
        <v>45.95</v>
      </c>
      <c r="CT7" s="36">
        <v>53.24</v>
      </c>
      <c r="CU7" s="36">
        <v>52.31</v>
      </c>
      <c r="CV7" s="36">
        <v>52.74</v>
      </c>
      <c r="CW7" s="36">
        <v>82.75</v>
      </c>
      <c r="CX7" s="36">
        <v>82.13</v>
      </c>
      <c r="CY7" s="36">
        <v>81.86</v>
      </c>
      <c r="CZ7" s="36">
        <v>77.959999999999994</v>
      </c>
      <c r="DA7" s="36">
        <v>80.75</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2017-02-08T03:12:22Z</dcterms:created>
  <dcterms:modified xsi:type="dcterms:W3CDTF">2017-02-23T09:47:21Z</dcterms:modified>
  <cp:category/>
</cp:coreProperties>
</file>