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E3E6E37B-B700-423F-8317-F7E6CADD388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BE36" i="10"/>
  <c r="BE35" i="10"/>
  <c r="BW34" i="10"/>
  <c r="C34" i="10"/>
  <c r="CO34" i="10" l="1"/>
  <c r="CO35" i="10" s="1"/>
  <c r="CO36" i="10" s="1"/>
  <c r="CO37" i="10" s="1"/>
  <c r="CO38" i="10" s="1"/>
  <c r="CO39" i="10" s="1"/>
  <c r="CO40" i="10" s="1"/>
  <c r="BW35" i="10"/>
  <c r="BW36" i="10" s="1"/>
  <c r="BW37" i="10" s="1"/>
  <c r="C35" i="10"/>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<sst xmlns="http://schemas.openxmlformats.org/spreadsheetml/2006/main" count="1070" uniqueCount="570">
  <si>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</si>
  <si>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</si>
  <si>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</si>
  <si>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</si>
  <si>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</si>
  <si>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</si>
  <si>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</si>
  <si>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</si>
  <si>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</si>
  <si>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</si>
  <si>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</si>
  <si>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</si>
  <si>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</si>
  <si>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</si>
  <si>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</si>
  <si>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</si>
  <si>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</si>
  <si>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</si>
  <si>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</si>
  <si>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</si>
  <si>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</si>
  <si>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</si>
  <si>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</si>
  <si>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</si>
  <si>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</si>
  <si>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</si>
  <si>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</si>
  <si>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</si>
  <si>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</si>
  <si>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</si>
  <si>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</si>
  <si>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</si>
  <si>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</si>
  <si>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</si>
  <si>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</si>
  <si>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</si>
  <si>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</si>
  <si>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</si>
  <si>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</si>
  <si>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</si>
  <si>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</si>
  <si>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</si>
  <si>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</si>
  <si>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</si>
  <si>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</si>
  <si>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</si>
  <si>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</si>
  <si>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</si>
  <si>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</si>
  <si>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</si>
  <si>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</si>
  <si>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</si>
  <si>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</si>
  <si>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</si>
  <si>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</si>
  <si>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</si>
  <si>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</si>
  <si>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</si>
  <si>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</si>
  <si>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</si>
  <si>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</si>
  <si>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</si>
  <si>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</si>
  <si>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</si>
  <si>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</si>
  <si>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</si>
  <si>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</si>
  <si>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</si>
  <si>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</si>
  <si>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</si>
  <si>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</si>
  <si>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</si>
  <si>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</si>
  <si>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</si>
  <si>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</si>
  <si>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</si>
  <si>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</si>
  <si>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</si>
  <si>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</si>
  <si>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</si>
  <si>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</si>
  <si>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</si>
  <si>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</si>
  <si>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</si>
  <si>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</si>
  <si>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</si>
  <si>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</si>
  <si>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</si>
  <si>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</si>
  <si>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</si>
  <si>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</si>
  <si>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</si>
  <si>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</si>
  <si>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</si>
  <si>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</si>
  <si>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</si>
  <si>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</si>
  <si>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</si>
  <si>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</si>
  <si>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</si>
  <si>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</si>
  <si>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</si>
  <si>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</si>
  <si>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</si>
  <si>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</si>
  <si>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</si>
  <si>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</si>
  <si>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</si>
  <si>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</si>
  <si>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</si>
  <si>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</si>
  <si>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</si>
  <si>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</si>
  <si>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</si>
  <si>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</si>
  <si>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</si>
  <si>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</si>
  <si>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</si>
  <si>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</si>
  <si>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</si>
  <si>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</si>
  <si>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</si>
  <si>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</si>
  <si>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</si>
  <si>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</si>
  <si>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</si>
  <si>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</si>
  <si>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</si>
  <si>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</si>
  <si>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</si>
  <si>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</si>
  <si>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</si>
  <si>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</si>
  <si>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</si>
  <si>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</si>
  <si>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</si>
  <si>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</si>
  <si>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</si>
  <si>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</si>
  <si>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</si>
  <si>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</si>
  <si>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</si>
  <si>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</si>
  <si>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</si>
  <si>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</si>
  <si>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</si>
  <si>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</si>
  <si>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</si>
  <si>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</si>
  <si>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</si>
  <si>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</si>
  <si>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</si>
  <si>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</si>
  <si>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</si>
  <si>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</si>
  <si>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</si>
  <si>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</si>
  <si>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</si>
  <si>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</si>
  <si>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</si>
  <si>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</si>
  <si>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</si>
  <si>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</si>
  <si>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</si>
  <si>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</si>
  <si>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</si>
  <si>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</si>
  <si>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</si>
  <si>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</si>
  <si>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</si>
  <si>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</si>
  <si>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</si>
  <si>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</si>
  <si>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</si>
  <si>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</si>
  <si>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</si>
  <si>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</si>
  <si>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</si>
  <si>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</si>
  <si>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</si>
  <si>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</si>
  <si>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</si>
  <si>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</si>
  <si>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</si>
  <si>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</si>
  <si>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</si>
  <si>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</si>
  <si>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</si>
  <si>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</si>
  <si>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</si>
  <si>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</si>
  <si>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</si>
  <si>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</si>
  <si>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</si>
  <si>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</si>
  <si>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</si>
  <si>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</si>
  <si>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</si>
  <si>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</si>
  <si>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</si>
  <si>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</si>
  <si>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</si>
  <si>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</si>
  <si>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愛知県春日井市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</si>
  <si>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</si>
  <si>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</si>
  <si>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</si>
  <si>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</si>
  <si>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</si>
  <si>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</si>
  <si>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</si>
  <si>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</si>
  <si>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</si>
  <si>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</si>
  <si>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</si>
  <si>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</si>
  <si>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</si>
  <si>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</si>
  <si>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</si>
  <si>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</si>
  <si>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</si>
  <si>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</si>
  <si>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</si>
  <si>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</si>
  <si>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</si>
  <si>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</si>
  <si>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</si>
  <si>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</si>
  <si>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</si>
  <si>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</si>
  <si>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</si>
  <si>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</si>
  <si>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</si>
  <si>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</si>
  <si>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</si>
  <si>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</si>
  <si>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</si>
  <si>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</si>
  <si>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</si>
  <si>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</si>
  <si>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</si>
  <si>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</si>
  <si>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</si>
  <si>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</si>
  <si>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</si>
  <si>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</si>
  <si>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</si>
  <si>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</si>
  <si>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</si>
  <si>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</si>
  <si>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</si>
  <si>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</si>
  <si>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</si>
  <si>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</si>
  <si>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</si>
  <si>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</si>
  <si>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</si>
  <si>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</si>
  <si>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</si>
  <si>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</si>
  <si>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</si>
  <si>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</si>
  <si>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</si>
  <si>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</si>
  <si>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</si>
  <si>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</si>
  <si>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</si>
  <si>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</si>
  <si>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</si>
  <si>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</si>
  <si>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</si>
  <si>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</si>
  <si>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</si>
  <si>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</si>
  <si>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</si>
  <si>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</si>
  <si>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</si>
  <si>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</si>
  <si>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</si>
  <si>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</si>
  <si>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</si>
  <si>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</si>
  <si>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</si>
  <si>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</si>
  <si>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</si>
  <si>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</si>
  <si>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</si>
  <si>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</si>
  <si>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</si>
  <si>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</si>
  <si>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</si>
  <si>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</si>
  <si>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</si>
  <si>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</si>
  <si>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</si>
  <si>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</si>
  <si>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</si>
  <si>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</si>
  <si>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</si>
  <si>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</si>
  <si>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</si>
  <si>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</si>
  <si>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</si>
  <si>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</si>
  <si>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</si>
  <si>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</si>
  <si>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</si>
  <si>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</si>
  <si>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</si>
  <si>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</si>
  <si>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</si>
  <si>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</si>
  <si>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</si>
  <si>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</si>
  <si>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</si>
  <si>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</si>
  <si>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</si>
  <si>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</si>
  <si>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</si>
  <si>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</si>
  <si>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</si>
  <si>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</si>
  <si>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</si>
  <si>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</si>
  <si>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</si>
  <si>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</si>
  <si>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</si>
  <si>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</si>
  <si>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</si>
  <si>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</si>
  <si>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</si>
  <si>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</si>
  <si>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</si>
  <si>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</si>
  <si>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</si>
  <si>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</si>
  <si>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</si>
  <si>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</si>
  <si>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</si>
  <si>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</si>
  <si>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</si>
  <si>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</si>
  <si>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</si>
  <si>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</si>
  <si>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</si>
  <si>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</si>
  <si>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</si>
  <si>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</si>
  <si>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</si>
  <si>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</si>
  <si>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</si>
  <si>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</si>
  <si>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</si>
  <si>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</si>
  <si>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愛知県春日井市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</si>
  <si>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</si>
  <si>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</si>
  <si>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</si>
  <si>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</si>
  <si>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</si>
  <si>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</si>
  <si>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</si>
  <si>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</si>
  <si>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</si>
  <si>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</si>
  <si>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</si>
  <si>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</si>
  <si>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</si>
  <si>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</si>
  <si>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</si>
  <si>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</si>
  <si>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</si>
  <si>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</si>
  <si>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</si>
  <si>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</si>
  <si>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</si>
  <si>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</si>
  <si>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</si>
  <si>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</si>
  <si>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</si>
  <si>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</si>
  <si>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</si>
  <si>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</si>
  <si>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</si>
  <si>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</si>
  <si>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</si>
  <si>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</si>
  <si>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</si>
  <si>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</si>
  <si>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</si>
  <si>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</si>
  <si>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</si>
  <si>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</si>
  <si>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</si>
  <si>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</si>
  <si>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</si>
  <si>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</si>
  <si>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</si>
  <si>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春日井市春日井インター北企業用地整備事業特別会計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</si>
  <si>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</si>
  <si>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</si>
  <si>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</si>
  <si>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</si>
  <si>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</si>
  <si>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</si>
  <si>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</si>
  <si>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</si>
  <si>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</si>
  <si>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</si>
  <si>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</si>
  <si>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</si>
  <si>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</si>
  <si>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</si>
  <si>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</si>
  <si>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</si>
  <si>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</si>
  <si>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</si>
  <si>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</si>
  <si>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</si>
  <si>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</si>
  <si>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</si>
  <si>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</si>
  <si>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</si>
  <si>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</si>
  <si>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</si>
  <si>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</si>
  <si>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</si>
  <si>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</si>
  <si>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</si>
  <si>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</si>
  <si>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</si>
  <si>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</si>
  <si>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</si>
  <si>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</si>
  <si>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</si>
  <si>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</si>
  <si>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</si>
  <si>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</si>
  <si>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</si>
  <si>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</si>
  <si>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</si>
  <si>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</si>
  <si>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</si>
  <si>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</si>
  <si>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</si>
  <si>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</si>
  <si>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</si>
  <si>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</si>
  <si>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</si>
  <si>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</si>
  <si>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</si>
  <si>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</si>
  <si>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</si>
  <si>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</si>
  <si>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</si>
  <si>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</si>
  <si>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</si>
  <si>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</si>
  <si>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</si>
  <si>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</si>
  <si>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</si>
  <si>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</si>
  <si>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</si>
  <si>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</si>
  <si>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</si>
  <si>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</si>
  <si>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</si>
  <si>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</si>
  <si>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</si>
  <si>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</si>
  <si>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</si>
  <si>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</si>
  <si>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</si>
  <si>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</si>
  <si>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</si>
  <si>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</si>
  <si>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</si>
  <si>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</si>
  <si>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</si>
  <si>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</si>
  <si>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</si>
  <si>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</si>
  <si>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</si>
  <si>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</si>
  <si>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</si>
  <si>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</si>
  <si>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</si>
  <si>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</si>
  <si>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</si>
  <si>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</si>
  <si>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</si>
  <si>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</si>
  <si>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</si>
  <si>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</si>
  <si>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</si>
  <si>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</si>
  <si>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</si>
  <si>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</si>
  <si>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</si>
  <si>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</si>
  <si>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</si>
  <si>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</si>
  <si>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</si>
  <si>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</si>
  <si>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</si>
  <si>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</si>
  <si>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</si>
  <si>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</si>
  <si>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</si>
  <si>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</si>
  <si>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</si>
  <si>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</si>
  <si>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</si>
  <si>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</si>
  <si>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</si>
  <si>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</si>
  <si>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</si>
  <si>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</si>
  <si>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</si>
  <si>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</si>
  <si>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</si>
  <si>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</si>
  <si>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</si>
  <si>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</si>
  <si>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</si>
  <si>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</si>
  <si>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</si>
  <si>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</si>
  <si>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</si>
  <si>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</si>
  <si>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</si>
  <si>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</si>
  <si>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</si>
  <si>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</si>
  <si>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</si>
  <si>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2.87</t>
  </si>
  <si>
    <t>▲ 1.57</t>
  </si>
  <si>
    <t>▲ 3.05</t>
  </si>
  <si>
    <t>春日井市春日井市民病院事業会計</t>
  </si>
  <si>
    <t>春日井市水道事業会計</t>
  </si>
  <si>
    <t>春日井市介護保険事業特別会計</t>
  </si>
  <si>
    <t>春日井市公共下水道事業会計</t>
  </si>
  <si>
    <t>春日井市後期高齢者医療事業特別会計</t>
  </si>
  <si>
    <t>一般会計</t>
  </si>
  <si>
    <t>春日井市公共用地先行取得事業特別会計</t>
  </si>
  <si>
    <t>春日井市民家防音事業特別会計</t>
  </si>
  <si>
    <t>その他会計（赤字）</t>
  </si>
  <si>
    <t>その他会計（黒字）</t>
  </si>
  <si>
    <t>R01</t>
    <phoneticPr fontId="5"/>
  </si>
  <si>
    <t>R02</t>
    <phoneticPr fontId="5"/>
  </si>
  <si>
    <t>R03</t>
    <phoneticPr fontId="5"/>
  </si>
  <si>
    <t>R04</t>
    <phoneticPr fontId="5"/>
  </si>
  <si>
    <t>R05</t>
    <phoneticPr fontId="5"/>
  </si>
  <si>
    <t>公共施設等整備基金</t>
    <phoneticPr fontId="5"/>
  </si>
  <si>
    <t>文化スポーツ施設整備基金</t>
    <phoneticPr fontId="10"/>
  </si>
  <si>
    <t>潮見坂平和公園墓地永代清掃基金</t>
    <phoneticPr fontId="10"/>
  </si>
  <si>
    <t>潮見坂平和公園墓所整備基金</t>
    <phoneticPr fontId="10"/>
  </si>
  <si>
    <t>まちづくり寄附基金</t>
    <phoneticPr fontId="10"/>
  </si>
  <si>
    <t>かすがい市民文化財団</t>
    <rPh sb="4" eb="10">
      <t>シミンブンカザイダン</t>
    </rPh>
    <phoneticPr fontId="2"/>
  </si>
  <si>
    <t>春日井市土地開発公社</t>
    <rPh sb="0" eb="4">
      <t>カスガイシ</t>
    </rPh>
    <rPh sb="4" eb="10">
      <t>トチカイハツコウシャ</t>
    </rPh>
    <phoneticPr fontId="2"/>
  </si>
  <si>
    <t>春日井市健康管理事業団</t>
    <rPh sb="0" eb="4">
      <t>カスガイシ</t>
    </rPh>
    <rPh sb="4" eb="8">
      <t>ケンコウカンリ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</si>
  <si>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</si>
  <si>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</si>
  <si>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4">
      <t>カチガワカイハツ</t>
    </rPh>
    <phoneticPr fontId="2"/>
  </si>
  <si>
    <t>高蔵寺まちづくり</t>
    <rPh sb="0" eb="3">
      <t>コウゾウジ</t>
    </rPh>
    <phoneticPr fontId="2"/>
  </si>
  <si>
    <t>尾張東部火葬場管理組合</t>
    <rPh sb="0" eb="4">
      <t>オワリトウブ</t>
    </rPh>
    <rPh sb="4" eb="7">
      <t>カソウバ</t>
    </rPh>
    <rPh sb="7" eb="11">
      <t>カンリクミアイ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</si>
  <si>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</si>
  <si>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8">
      <t>コウキコウレイシャ</t>
    </rPh>
    <rPh sb="8" eb="12">
      <t>イリョウコウイキ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</si>
  <si>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2">
      <t>イリョウコウイキ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</si>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</sst>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924E-4ADB-B4F7-72CAFF9BB3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34165</c:v>
                </c:pt>
                <c:pt idx="1">
                  <c:v>48767</c:v>
                </c:pt>
                <c:pt idx="2">
                  <c:v>52008</c:v>
                </c:pt>
                <c:pt idx="3">
                  <c:v>60641</c:v>
                </c:pt>
                <c:pt idx="4">
                  <c:v>53258</c:v>
                </c:pt>
              </c:numCache>
            </c:numRef>
          </c:val>
          <c:smooth val="0"/>
          <c:extLst>
            <c:ext xmlns:c16="http://schemas.microsoft.com/office/drawing/2014/chart" uri="{C3380CC4-5D6E-409C-BE32-E72D297353CC}">
              <c16:uniqueId val="{00000001-924E-4ADB-B4F7-72CAFF9BB3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3.51</c:v>
                </c:pt>
                <c:pt idx="1">
                  <c:v>0.08</c:v>
                </c:pt>
                <c:pt idx="2">
                  <c:v>1.6</c:v>
                </c:pt>
                <c:pt idx="3">
                  <c:v>0.11</c:v>
                </c:pt>
                <c:pt idx="4">
                  <c:v>0.17</c:v>
                </c:pt>
              </c:numCache>
            </c:numRef>
          </c:val>
          <c:extLst>
            <c:ext xmlns:c16="http://schemas.microsoft.com/office/drawing/2014/chart" uri="{C3380CC4-5D6E-409C-BE32-E72D297353CC}">
              <c16:uniqueId val="{00000000-F15F-4561-9762-BE859C8C8C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16.77</c:v>
                </c:pt>
                <c:pt idx="1">
                  <c:v>16.64</c:v>
                </c:pt>
                <c:pt idx="2">
                  <c:v>15.93</c:v>
                </c:pt>
                <c:pt idx="3">
                  <c:v>16.12</c:v>
                </c:pt>
                <c:pt idx="4">
                  <c:v>12.72</c:v>
                </c:pt>
              </c:numCache>
            </c:numRef>
          </c:val>
          <c:extLst>
            <c:ext xmlns:c16="http://schemas.microsoft.com/office/drawing/2014/chart" uri="{C3380CC4-5D6E-409C-BE32-E72D297353CC}">
              <c16:uniqueId val="{00000001-F15F-4561-9762-BE859C8C8C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-2.87</c:v>
                </c:pt>
                <c:pt idx="2">
                  <c:v>1.57</c:v>
                </c:pt>
                <c:pt idx="3">
                  <c:v>-1.57</c:v>
                </c:pt>
                <c:pt idx="4">
                  <c:v>-3.05</c:v>
                </c:pt>
              </c:numCache>
            </c:numRef>
          </c:val>
          <c:smooth val="0"/>
          <c:extLst>
            <c:ext xmlns:c16="http://schemas.microsoft.com/office/drawing/2014/chart" uri="{C3380CC4-5D6E-409C-BE32-E72D297353CC}">
              <c16:uniqueId val="{00000002-F15F-4561-9762-BE859C8C8C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1.55</c:v>
                </c:pt>
                <c:pt idx="2">
                  <c:v>#N/A</c:v>
                </c:pt>
                <c:pt idx="3">
                  <c:v>0.59</c:v>
                </c:pt>
                <c:pt idx="4">
                  <c:v>#N/A</c:v>
                </c:pt>
                <c:pt idx="5">
                  <c:v>0.61</c:v>
                </c:pt>
                <c:pt idx="6">
                  <c:v>#N/A</c:v>
                </c:pt>
                <c:pt idx="7">
                  <c:v>0</c:v>
                </c:pt>
                <c:pt idx="8">
                  <c:v>#N/A</c:v>
                </c:pt>
                <c:pt idx="9">
                  <c:v>0</c:v>
                </c:pt>
              </c:numCache>
            </c:numRef>
          </c:val>
          <c:extLst>
            <c:ext xmlns:c16="http://schemas.microsoft.com/office/drawing/2014/chart" uri="{C3380CC4-5D6E-409C-BE32-E72D297353CC}">
              <c16:uniqueId val="{00000000-44A1-4C1A-88FA-7D32C2B724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A1-4C1A-88FA-7D32C2B72400}"/>
            </c:ext>
          </c:extLst>
        </c:ser>
        <c:ser>
          <c:idx val="2"/>
          <c:order val="2"/>
          <c:tx>
            <c:strRef>
              <c:f>データシート!$A$29</c:f>
              <c:strCache>
                <c:ptCount val="1"/>
                <c:pt idx="0">
                  <c:v>春日井市民家防音事業特別会計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A1-4C1A-88FA-7D32C2B72400}"/>
            </c:ext>
          </c:extLst>
        </c:ser>
        <c:ser>
          <c:idx val="3"/>
          <c:order val="3"/>
          <c:tx>
            <c:strRef>
              <c:f>データシート!$A$30</c:f>
              <c:strCache>
                <c:ptCount val="1"/>
                <c:pt idx="0">
                  <c:v>春日井市公共用地先行取得事業特別会計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A1-4C1A-88FA-7D32C2B7240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3.5</c:v>
                </c:pt>
                <c:pt idx="2">
                  <c:v>#N/A</c:v>
                </c:pt>
                <c:pt idx="3">
                  <c:v>7.0000000000000007E-2</c:v>
                </c:pt>
                <c:pt idx="4">
                  <c:v>#N/A</c:v>
                </c:pt>
                <c:pt idx="5">
                  <c:v>1.59</c:v>
                </c:pt>
                <c:pt idx="6">
                  <c:v>#N/A</c:v>
                </c:pt>
                <c:pt idx="7">
                  <c:v>0.11</c:v>
                </c:pt>
                <c:pt idx="8">
                  <c:v>#N/A</c:v>
                </c:pt>
                <c:pt idx="9">
                  <c:v>0.17</c:v>
                </c:pt>
              </c:numCache>
            </c:numRef>
          </c:val>
          <c:extLst>
            <c:ext xmlns:c16="http://schemas.microsoft.com/office/drawing/2014/chart" uri="{C3380CC4-5D6E-409C-BE32-E72D297353CC}">
              <c16:uniqueId val="{00000004-44A1-4C1A-88FA-7D32C2B72400}"/>
            </c:ext>
          </c:extLst>
        </c:ser>
        <c:ser>
          <c:idx val="5"/>
          <c:order val="5"/>
          <c:tx>
            <c:strRef>
              <c:f>データシート!$A$32</c:f>
              <c:strCache>
                <c:ptCount val="1"/>
                <c:pt idx="0">
                  <c:v>春日井市後期高齢者医療事業特別会計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0.21</c:v>
                </c:pt>
                <c:pt idx="4">
                  <c:v>#N/A</c:v>
                </c:pt>
                <c:pt idx="5">
                  <c:v>0.19</c:v>
                </c:pt>
                <c:pt idx="6">
                  <c:v>#N/A</c:v>
                </c:pt>
                <c:pt idx="7">
                  <c:v>0.2</c:v>
                </c:pt>
                <c:pt idx="8">
                  <c:v>#N/A</c:v>
                </c:pt>
                <c:pt idx="9">
                  <c:v>0.22</c:v>
                </c:pt>
              </c:numCache>
            </c:numRef>
          </c:val>
          <c:extLst>
            <c:ext xmlns:c16="http://schemas.microsoft.com/office/drawing/2014/chart" uri="{C3380CC4-5D6E-409C-BE32-E72D297353CC}">
              <c16:uniqueId val="{00000005-44A1-4C1A-88FA-7D32C2B72400}"/>
            </c:ext>
          </c:extLst>
        </c:ser>
        <c:ser>
          <c:idx val="6"/>
          <c:order val="6"/>
          <c:tx>
            <c:strRef>
              <c:f>データシート!$A$33</c:f>
              <c:strCache>
                <c:ptCount val="1"/>
                <c:pt idx="0">
                  <c:v>春日井市公共下水道事業会計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0.36</c:v>
                </c:pt>
                <c:pt idx="4">
                  <c:v>#N/A</c:v>
                </c:pt>
                <c:pt idx="5">
                  <c:v>0.13</c:v>
                </c:pt>
                <c:pt idx="6">
                  <c:v>#N/A</c:v>
                </c:pt>
                <c:pt idx="7">
                  <c:v>0.39</c:v>
                </c:pt>
                <c:pt idx="8">
                  <c:v>#N/A</c:v>
                </c:pt>
                <c:pt idx="9">
                  <c:v>0.32</c:v>
                </c:pt>
              </c:numCache>
            </c:numRef>
          </c:val>
          <c:extLst>
            <c:ext xmlns:c16="http://schemas.microsoft.com/office/drawing/2014/chart" uri="{C3380CC4-5D6E-409C-BE32-E72D297353CC}">
              <c16:uniqueId val="{00000006-44A1-4C1A-88FA-7D32C2B72400}"/>
            </c:ext>
          </c:extLst>
        </c:ser>
        <c:ser>
          <c:idx val="7"/>
          <c:order val="7"/>
          <c:tx>
            <c:strRef>
              <c:f>データシート!$A$34</c:f>
              <c:strCache>
                <c:ptCount val="1"/>
                <c:pt idx="0">
                  <c:v>春日井市介護保険事業特別会計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c:v>
                </c:pt>
                <c:pt idx="2">
                  <c:v>#N/A</c:v>
                </c:pt>
                <c:pt idx="3">
                  <c:v>1.38</c:v>
                </c:pt>
                <c:pt idx="4">
                  <c:v>#N/A</c:v>
                </c:pt>
                <c:pt idx="5">
                  <c:v>0.97</c:v>
                </c:pt>
                <c:pt idx="6">
                  <c:v>#N/A</c:v>
                </c:pt>
                <c:pt idx="7">
                  <c:v>0.99</c:v>
                </c:pt>
                <c:pt idx="8">
                  <c:v>#N/A</c:v>
                </c:pt>
                <c:pt idx="9">
                  <c:v>0.4</c:v>
                </c:pt>
              </c:numCache>
            </c:numRef>
          </c:val>
          <c:extLst>
            <c:ext xmlns:c16="http://schemas.microsoft.com/office/drawing/2014/chart" uri="{C3380CC4-5D6E-409C-BE32-E72D297353CC}">
              <c16:uniqueId val="{00000007-44A1-4C1A-88FA-7D32C2B72400}"/>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8.5399999999999991</c:v>
                </c:pt>
                <c:pt idx="2">
                  <c:v>#N/A</c:v>
                </c:pt>
                <c:pt idx="3">
                  <c:v>9.5500000000000007</c:v>
                </c:pt>
                <c:pt idx="4">
                  <c:v>#N/A</c:v>
                </c:pt>
                <c:pt idx="5">
                  <c:v>10.18</c:v>
                </c:pt>
                <c:pt idx="6">
                  <c:v>#N/A</c:v>
                </c:pt>
                <c:pt idx="7">
                  <c:v>10.02</c:v>
                </c:pt>
                <c:pt idx="8">
                  <c:v>#N/A</c:v>
                </c:pt>
                <c:pt idx="9">
                  <c:v>9.15</c:v>
                </c:pt>
              </c:numCache>
            </c:numRef>
          </c:val>
          <c:extLst>
            <c:ext xmlns:c16="http://schemas.microsoft.com/office/drawing/2014/chart" uri="{C3380CC4-5D6E-409C-BE32-E72D297353CC}">
              <c16:uniqueId val="{00000008-44A1-4C1A-88FA-7D32C2B72400}"/>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16.55</c:v>
                </c:pt>
                <c:pt idx="2">
                  <c:v>#N/A</c:v>
                </c:pt>
                <c:pt idx="3">
                  <c:v>15.11</c:v>
                </c:pt>
                <c:pt idx="4">
                  <c:v>#N/A</c:v>
                </c:pt>
                <c:pt idx="5">
                  <c:v>14.51</c:v>
                </c:pt>
                <c:pt idx="6">
                  <c:v>#N/A</c:v>
                </c:pt>
                <c:pt idx="7">
                  <c:v>16.100000000000001</c:v>
                </c:pt>
                <c:pt idx="8">
                  <c:v>#N/A</c:v>
                </c:pt>
                <c:pt idx="9">
                  <c:v>14.99</c:v>
                </c:pt>
              </c:numCache>
            </c:numRef>
          </c:val>
          <c:extLst>
            <c:ext xmlns:c16="http://schemas.microsoft.com/office/drawing/2014/chart" uri="{C3380CC4-5D6E-409C-BE32-E72D297353CC}">
              <c16:uniqueId val="{00000009-44A1-4C1A-88FA-7D32C2B724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8796</c:v>
                </c:pt>
                <c:pt idx="5">
                  <c:v>8444</c:v>
                </c:pt>
                <c:pt idx="8">
                  <c:v>8682</c:v>
                </c:pt>
                <c:pt idx="11">
                  <c:v>8441</c:v>
                </c:pt>
                <c:pt idx="14">
                  <c:v>8663</c:v>
                </c:pt>
              </c:numCache>
            </c:numRef>
          </c:val>
          <c:extLst>
            <c:ext xmlns:c16="http://schemas.microsoft.com/office/drawing/2014/chart" uri="{C3380CC4-5D6E-409C-BE32-E72D297353CC}">
              <c16:uniqueId val="{00000000-6B1A-4212-8BCB-4BD113B93F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1A-4212-8BCB-4BD113B93F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55</c:v>
                </c:pt>
                <c:pt idx="6">
                  <c:v>55</c:v>
                </c:pt>
                <c:pt idx="9">
                  <c:v>43</c:v>
                </c:pt>
                <c:pt idx="12">
                  <c:v>43</c:v>
                </c:pt>
              </c:numCache>
            </c:numRef>
          </c:val>
          <c:extLst>
            <c:ext xmlns:c16="http://schemas.microsoft.com/office/drawing/2014/chart" uri="{C3380CC4-5D6E-409C-BE32-E72D297353CC}">
              <c16:uniqueId val="{00000002-6B1A-4212-8BCB-4BD113B93F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5</c:v>
                </c:pt>
                <c:pt idx="9">
                  <c:v>2</c:v>
                </c:pt>
                <c:pt idx="12">
                  <c:v>2</c:v>
                </c:pt>
              </c:numCache>
            </c:numRef>
          </c:val>
          <c:extLst>
            <c:ext xmlns:c16="http://schemas.microsoft.com/office/drawing/2014/chart" uri="{C3380CC4-5D6E-409C-BE32-E72D297353CC}">
              <c16:uniqueId val="{00000003-6B1A-4212-8BCB-4BD113B93F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2952</c:v>
                </c:pt>
                <c:pt idx="3">
                  <c:v>3094</c:v>
                </c:pt>
                <c:pt idx="6">
                  <c:v>2526</c:v>
                </c:pt>
                <c:pt idx="9">
                  <c:v>2823</c:v>
                </c:pt>
                <c:pt idx="12">
                  <c:v>2846</c:v>
                </c:pt>
              </c:numCache>
            </c:numRef>
          </c:val>
          <c:extLst>
            <c:ext xmlns:c16="http://schemas.microsoft.com/office/drawing/2014/chart" uri="{C3380CC4-5D6E-409C-BE32-E72D297353CC}">
              <c16:uniqueId val="{00000004-6B1A-4212-8BCB-4BD113B93F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1A-4212-8BCB-4BD113B93F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1A-4212-8BCB-4BD113B93F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8388</c:v>
                </c:pt>
                <c:pt idx="3">
                  <c:v>8392</c:v>
                </c:pt>
                <c:pt idx="6">
                  <c:v>8420</c:v>
                </c:pt>
                <c:pt idx="9">
                  <c:v>8272</c:v>
                </c:pt>
                <c:pt idx="12">
                  <c:v>8183</c:v>
                </c:pt>
              </c:numCache>
            </c:numRef>
          </c:val>
          <c:extLst>
            <c:ext xmlns:c16="http://schemas.microsoft.com/office/drawing/2014/chart" uri="{C3380CC4-5D6E-409C-BE32-E72D297353CC}">
              <c16:uniqueId val="{00000007-6B1A-4212-8BCB-4BD113B93F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2604</c:v>
                </c:pt>
                <c:pt idx="2">
                  <c:v>#N/A</c:v>
                </c:pt>
                <c:pt idx="3">
                  <c:v>#N/A</c:v>
                </c:pt>
                <c:pt idx="4">
                  <c:v>3101</c:v>
                </c:pt>
                <c:pt idx="5">
                  <c:v>#N/A</c:v>
                </c:pt>
                <c:pt idx="6">
                  <c:v>#N/A</c:v>
                </c:pt>
                <c:pt idx="7">
                  <c:v>2324</c:v>
                </c:pt>
                <c:pt idx="8">
                  <c:v>#N/A</c:v>
                </c:pt>
                <c:pt idx="9">
                  <c:v>#N/A</c:v>
                </c:pt>
                <c:pt idx="10">
                  <c:v>2699</c:v>
                </c:pt>
                <c:pt idx="11">
                  <c:v>#N/A</c:v>
                </c:pt>
                <c:pt idx="12">
                  <c:v>#N/A</c:v>
                </c:pt>
                <c:pt idx="13">
                  <c:v>2411</c:v>
                </c:pt>
                <c:pt idx="14">
                  <c:v>#N/A</c:v>
                </c:pt>
              </c:numCache>
            </c:numRef>
          </c:val>
          <c:smooth val="0"/>
          <c:extLst>
            <c:ext xmlns:c16="http://schemas.microsoft.com/office/drawing/2014/chart" uri="{C3380CC4-5D6E-409C-BE32-E72D297353CC}">
              <c16:uniqueId val="{00000008-6B1A-4212-8BCB-4BD113B93F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65308</c:v>
                </c:pt>
                <c:pt idx="5">
                  <c:v>64455</c:v>
                </c:pt>
                <c:pt idx="8">
                  <c:v>64941</c:v>
                </c:pt>
                <c:pt idx="11">
                  <c:v>63572</c:v>
                </c:pt>
                <c:pt idx="14">
                  <c:v>62367</c:v>
                </c:pt>
              </c:numCache>
            </c:numRef>
          </c:val>
          <c:extLst>
            <c:ext xmlns:c16="http://schemas.microsoft.com/office/drawing/2014/chart" uri="{C3380CC4-5D6E-409C-BE32-E72D297353CC}">
              <c16:uniqueId val="{00000000-AA5E-4D61-888D-CE43DB44AC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31619</c:v>
                </c:pt>
                <c:pt idx="5">
                  <c:v>30319</c:v>
                </c:pt>
                <c:pt idx="8">
                  <c:v>28111</c:v>
                </c:pt>
                <c:pt idx="11">
                  <c:v>28038</c:v>
                </c:pt>
                <c:pt idx="14">
                  <c:v>29793</c:v>
                </c:pt>
              </c:numCache>
            </c:numRef>
          </c:val>
          <c:extLst>
            <c:ext xmlns:c16="http://schemas.microsoft.com/office/drawing/2014/chart" uri="{C3380CC4-5D6E-409C-BE32-E72D297353CC}">
              <c16:uniqueId val="{00000001-AA5E-4D61-888D-CE43DB44AC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17967</c:v>
                </c:pt>
                <c:pt idx="5">
                  <c:v>19194</c:v>
                </c:pt>
                <c:pt idx="8">
                  <c:v>21974</c:v>
                </c:pt>
                <c:pt idx="11">
                  <c:v>22862</c:v>
                </c:pt>
                <c:pt idx="14">
                  <c:v>20982</c:v>
                </c:pt>
              </c:numCache>
            </c:numRef>
          </c:val>
          <c:extLst>
            <c:ext xmlns:c16="http://schemas.microsoft.com/office/drawing/2014/chart" uri="{C3380CC4-5D6E-409C-BE32-E72D297353CC}">
              <c16:uniqueId val="{00000002-AA5E-4D61-888D-CE43DB44AC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E-4D61-888D-CE43DB44AC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E-4D61-888D-CE43DB44AC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5444</c:v>
                </c:pt>
                <c:pt idx="3">
                  <c:v>4437</c:v>
                </c:pt>
                <c:pt idx="6">
                  <c:v>3346</c:v>
                </c:pt>
                <c:pt idx="9">
                  <c:v>2040</c:v>
                </c:pt>
                <c:pt idx="12">
                  <c:v>1896</c:v>
                </c:pt>
              </c:numCache>
            </c:numRef>
          </c:val>
          <c:extLst>
            <c:ext xmlns:c16="http://schemas.microsoft.com/office/drawing/2014/chart" uri="{C3380CC4-5D6E-409C-BE32-E72D297353CC}">
              <c16:uniqueId val="{00000005-AA5E-4D61-888D-CE43DB44AC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8929</c:v>
                </c:pt>
                <c:pt idx="3">
                  <c:v>9246</c:v>
                </c:pt>
                <c:pt idx="6">
                  <c:v>9588</c:v>
                </c:pt>
                <c:pt idx="9">
                  <c:v>10002</c:v>
                </c:pt>
                <c:pt idx="12">
                  <c:v>10684</c:v>
                </c:pt>
              </c:numCache>
            </c:numRef>
          </c:val>
          <c:extLst>
            <c:ext xmlns:c16="http://schemas.microsoft.com/office/drawing/2014/chart" uri="{C3380CC4-5D6E-409C-BE32-E72D297353CC}">
              <c16:uniqueId val="{00000006-AA5E-4D61-888D-CE43DB44AC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25</c:v>
                </c:pt>
                <c:pt idx="6">
                  <c:v>21</c:v>
                </c:pt>
                <c:pt idx="9">
                  <c:v>25</c:v>
                </c:pt>
                <c:pt idx="12">
                  <c:v>24</c:v>
                </c:pt>
              </c:numCache>
            </c:numRef>
          </c:val>
          <c:extLst>
            <c:ext xmlns:c16="http://schemas.microsoft.com/office/drawing/2014/chart" uri="{C3380CC4-5D6E-409C-BE32-E72D297353CC}">
              <c16:uniqueId val="{00000007-AA5E-4D61-888D-CE43DB44AC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34841</c:v>
                </c:pt>
                <c:pt idx="3">
                  <c:v>34047</c:v>
                </c:pt>
                <c:pt idx="6">
                  <c:v>31036</c:v>
                </c:pt>
                <c:pt idx="9">
                  <c:v>29992</c:v>
                </c:pt>
                <c:pt idx="12">
                  <c:v>27361</c:v>
                </c:pt>
              </c:numCache>
            </c:numRef>
          </c:val>
          <c:extLst>
            <c:ext xmlns:c16="http://schemas.microsoft.com/office/drawing/2014/chart" uri="{C3380CC4-5D6E-409C-BE32-E72D297353CC}">
              <c16:uniqueId val="{00000008-AA5E-4D61-888D-CE43DB44AC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491</c:v>
                </c:pt>
                <c:pt idx="3">
                  <c:v>450</c:v>
                </c:pt>
                <c:pt idx="6">
                  <c:v>409</c:v>
                </c:pt>
                <c:pt idx="9">
                  <c:v>379</c:v>
                </c:pt>
                <c:pt idx="12">
                  <c:v>348</c:v>
                </c:pt>
              </c:numCache>
            </c:numRef>
          </c:val>
          <c:extLst>
            <c:ext xmlns:c16="http://schemas.microsoft.com/office/drawing/2014/chart" uri="{C3380CC4-5D6E-409C-BE32-E72D297353CC}">
              <c16:uniqueId val="{00000009-AA5E-4D61-888D-CE43DB44AC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78327</c:v>
                </c:pt>
                <c:pt idx="3">
                  <c:v>78567</c:v>
                </c:pt>
                <c:pt idx="6">
                  <c:v>79959</c:v>
                </c:pt>
                <c:pt idx="9">
                  <c:v>82907</c:v>
                </c:pt>
                <c:pt idx="12">
                  <c:v>85367</c:v>
                </c:pt>
              </c:numCache>
            </c:numRef>
          </c:val>
          <c:extLst>
            <c:ext xmlns:c16="http://schemas.microsoft.com/office/drawing/2014/chart" uri="{C3380CC4-5D6E-409C-BE32-E72D297353CC}">
              <c16:uniqueId val="{0000000A-AA5E-4D61-888D-CE43DB44AC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13167</c:v>
                </c:pt>
                <c:pt idx="2">
                  <c:v>#N/A</c:v>
                </c:pt>
                <c:pt idx="3">
                  <c:v>#N/A</c:v>
                </c:pt>
                <c:pt idx="4">
                  <c:v>12804</c:v>
                </c:pt>
                <c:pt idx="5">
                  <c:v>#N/A</c:v>
                </c:pt>
                <c:pt idx="6">
                  <c:v>#N/A</c:v>
                </c:pt>
                <c:pt idx="7">
                  <c:v>9331</c:v>
                </c:pt>
                <c:pt idx="8">
                  <c:v>#N/A</c:v>
                </c:pt>
                <c:pt idx="9">
                  <c:v>#N/A</c:v>
                </c:pt>
                <c:pt idx="10">
                  <c:v>10873</c:v>
                </c:pt>
                <c:pt idx="11">
                  <c:v>#N/A</c:v>
                </c:pt>
                <c:pt idx="12">
                  <c:v>#N/A</c:v>
                </c:pt>
                <c:pt idx="13">
                  <c:v>12538</c:v>
                </c:pt>
                <c:pt idx="14">
                  <c:v>#N/A</c:v>
                </c:pt>
              </c:numCache>
            </c:numRef>
          </c:val>
          <c:smooth val="0"/>
          <c:extLst>
            <c:ext xmlns:c16="http://schemas.microsoft.com/office/drawing/2014/chart" uri="{C3380CC4-5D6E-409C-BE32-E72D297353CC}">
              <c16:uniqueId val="{0000000B-AA5E-4D61-888D-CE43DB44AC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9985</c:v>
                </c:pt>
                <c:pt idx="1">
                  <c:v>9946</c:v>
                </c:pt>
                <c:pt idx="2">
                  <c:v>7991</c:v>
                </c:pt>
              </c:numCache>
            </c:numRef>
          </c:val>
          <c:extLst>
            <c:ext xmlns:c16="http://schemas.microsoft.com/office/drawing/2014/chart" uri="{C3380CC4-5D6E-409C-BE32-E72D297353CC}">
              <c16:uniqueId val="{00000000-6A00-492F-8781-5218390627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6A00-492F-8781-5218390627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5281</c:v>
                </c:pt>
                <c:pt idx="1">
                  <c:v>5477</c:v>
                </c:pt>
                <c:pt idx="2">
                  <c:v>5862</c:v>
                </c:pt>
              </c:numCache>
            </c:numRef>
          </c:val>
          <c:extLst>
            <c:ext xmlns:c16="http://schemas.microsoft.com/office/drawing/2014/chart" uri="{C3380CC4-5D6E-409C-BE32-E72D297353CC}">
              <c16:uniqueId val="{00000002-6A00-492F-8781-5218390627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307,473
298,588
92.78
117,524,007
117,135,077
107,008
62,842,594
85,366,963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基準財政収入額は、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新築家屋が増加したこ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が増加するなど前年度に比べ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億円増加した。一方、基準財政需要額は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福祉費の増加などに伴い前年度に比べ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億円の増加となり、基準財政収入額の増加を上回ることとなった。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今後も社会福祉費や高齢者福祉費などの増加が見込れるとともに、地方財政措置のある公共施設等適正管理推進事業債などの借入が増加するため、税の徴収業務の強化に取り組むなど、歳入確保に努める。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30480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105410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ポイント悪化したが、これは、税収等を踏まえ臨時財政対策債発行可能額が著しく減少したことや、人件費などの義務的経費が増加していることが要因である。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今後も引き続き高い水準にあることが予測され、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障がい者福祉費などの扶助費や、公共施設の老朽化等による施設管理費等の物件費の増加が見込まれるため、事業の選択等を行い、持続可能な財政運営に努める。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32820"/>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915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77046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9152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77046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類似団体と比較して、人口１人当たりの金額が下回っている主な要因は、人件費である。これは類似団体と比較して、人口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人あたりの職員数が少ないためである。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前年度と比較して、人件費は増加しており、フルタイムの会計年度任用職員の増加などが要因となっている。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今後も、定年延長等の国の動向を注視しつつ、適正な人員配置に努める。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104028</xdr:rowOff>
    </xdr:from>
    <xdr:to>
      <xdr:col>23</xdr:col>
      <xdr:colOff>133350</xdr:colOff>
      <xdr:row>81</xdr:row>
      <xdr:rowOff>123453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1478"/>
          <a:ext cx="8382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53217</xdr:rowOff>
    </xdr:from>
    <xdr:to>
      <xdr:col>19</xdr:col>
      <xdr:colOff>133350</xdr:colOff>
      <xdr:row>81</xdr:row>
      <xdr:rowOff>104028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0667"/>
          <a:ext cx="889000" cy="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59170</xdr:rowOff>
    </xdr:from>
    <xdr:to>
      <xdr:col>15</xdr:col>
      <xdr:colOff>82550</xdr:colOff>
      <xdr:row>81</xdr:row>
      <xdr:rowOff>53217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75170"/>
          <a:ext cx="889000" cy="16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168036</xdr:rowOff>
    </xdr:from>
    <xdr:to>
      <xdr:col>11</xdr:col>
      <xdr:colOff>31750</xdr:colOff>
      <xdr:row>80</xdr:row>
      <xdr:rowOff>59170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12586"/>
          <a:ext cx="889000" cy="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72653</xdr:rowOff>
    </xdr:from>
    <xdr:to>
      <xdr:col>23</xdr:col>
      <xdr:colOff>184150</xdr:colOff>
      <xdr:row>82</xdr:row>
      <xdr:rowOff>2803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89180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53228</xdr:rowOff>
    </xdr:from>
    <xdr:to>
      <xdr:col>19</xdr:col>
      <xdr:colOff>184150</xdr:colOff>
      <xdr:row>81</xdr:row>
      <xdr:rowOff>154828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165005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2417</xdr:rowOff>
    </xdr:from>
    <xdr:to>
      <xdr:col>15</xdr:col>
      <xdr:colOff>133350</xdr:colOff>
      <xdr:row>81</xdr:row>
      <xdr:rowOff>104017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114194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8370</xdr:rowOff>
    </xdr:from>
    <xdr:to>
      <xdr:col>11</xdr:col>
      <xdr:colOff>82550</xdr:colOff>
      <xdr:row>80</xdr:row>
      <xdr:rowOff>109970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120147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117236</xdr:rowOff>
    </xdr:from>
    <xdr:to>
      <xdr:col>7</xdr:col>
      <xdr:colOff>31750</xdr:colOff>
      <xdr:row>80</xdr:row>
      <xdr:rowOff>47386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57563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下回る結果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今後も国や近隣自治体、民間企業等の状況を踏まえ、適正な給与水準となるよう努める。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123189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152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48261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3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599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予防と保健事業の一体化の推進やケースワーカーの増員配置など福祉施策の推進、都市基盤整備や公共施設マネジメント計画の推進、増大する保育需要への対応、育児休業取得等の職員のワークライフバランスの推進に必要な人員を確保した結果、職員数は昨年度を上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引き続き行政サービスの提供に必要な人員体制はしっかりと確保しつつ、デジタル技術の活用による業務効率化の推進、外部委託や会計年度任用職員の活用等を通じて、職員数の適正化に努めていく。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170180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4898"/>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117898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68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109855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88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101812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87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下水道使用料単価改定による繰出金の減少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伴い、準元利償還金が減少したことなどにより、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と同水準になった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今後は、公共施設の老朽化対策の進捗に伴う元利償還金の増加から実質公債費比率の悪化が見込まれるため、事業実施の適正化を図り、財政の健全化に努める。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161472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6201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1512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161472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25296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市民病院事業の地方債残高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保育園建替工事等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により地方債の現在高が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億円増加したことなどから前年度と比較し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今後は、公共施設の老朽化対策の進捗に伴い将来負担額が増加し、将来負担比率は悪化していくことが見込まれるため、事業実施の適正化を図り、財政の健全化に努める。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17568</xdr:rowOff>
    </xdr:from>
    <xdr:to>
      <xdr:col>81</xdr:col>
      <xdr:colOff>44450</xdr:colOff>
      <xdr:row>16</xdr:row>
      <xdr:rowOff>67839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60768"/>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17568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004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104034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00443"/>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104034</xdr:rowOff>
    </xdr:from>
    <xdr:to>
      <xdr:col>68</xdr:col>
      <xdr:colOff>152400</xdr:colOff>
      <xdr:row>16</xdr:row>
      <xdr:rowOff>138218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4723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17039</xdr:rowOff>
    </xdr:from>
    <xdr:to>
      <xdr:col>81</xdr:col>
      <xdr:colOff>95250</xdr:colOff>
      <xdr:row>16</xdr:row>
      <xdr:rowOff>118639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160566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3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138218</xdr:rowOff>
    </xdr:from>
    <xdr:to>
      <xdr:col>77</xdr:col>
      <xdr:colOff>95250</xdr:colOff>
      <xdr:row>16</xdr:row>
      <xdr:rowOff>68368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53145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9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53234</xdr:rowOff>
    </xdr:from>
    <xdr:to>
      <xdr:col>68</xdr:col>
      <xdr:colOff>203200</xdr:colOff>
      <xdr:row>16</xdr:row>
      <xdr:rowOff>154834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139611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87418</xdr:rowOff>
    </xdr:from>
    <xdr:to>
      <xdr:col>64</xdr:col>
      <xdr:colOff>152400</xdr:colOff>
      <xdr:row>17</xdr:row>
      <xdr:rowOff>17568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307,473
298,588
92.78
117,524,007
117,135,077
107,008
62,842,594
85,366,963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職員数の増や給与水準のベースアップ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民間企業で進む賃上げの波及によるベースアップが想定されるため、事業の取捨選択や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適正な人員配置を実施し、人件費の適正化に努める。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101600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51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139700</xdr:rowOff>
    </xdr:from>
    <xdr:to>
      <xdr:col>11</xdr:col>
      <xdr:colOff>60325</xdr:colOff>
      <xdr:row>37</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タブレット教材で前年度は無償期間があったことによる増加や新型コロナによる渡航控えが緩和されたため、一般旅券発給が増加したことなど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人件費の増加に伴う委託料の増加などにより、こうした費用の増加が見込まれるため、事業の見直し等による経費の削減に努める。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16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37193</xdr:rowOff>
    </xdr:from>
    <xdr:to>
      <xdr:col>69</xdr:col>
      <xdr:colOff>92075</xdr:colOff>
      <xdr:row>16</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089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157843</xdr:rowOff>
    </xdr:from>
    <xdr:to>
      <xdr:col>69</xdr:col>
      <xdr:colOff>142875</xdr:colOff>
      <xdr:row>15</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扶助費に係る経常収支比率は、私立保育園の開園に伴う児童福祉費の増加やサービス利用の増加に伴う障がい者福祉費の増加などにより充当一般財源が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障がい者福祉費や老人福祉費は増加傾向であり、今後も扶助費は増加する見込みであるため、事業の見直し等による経費の削減に努める。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159657</xdr:rowOff>
    </xdr:from>
    <xdr:to>
      <xdr:col>24</xdr:col>
      <xdr:colOff>25400</xdr:colOff>
      <xdr:row>62</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466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833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61</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323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166007</xdr:rowOff>
    </xdr:from>
    <xdr:to>
      <xdr:col>24</xdr:col>
      <xdr:colOff>76200</xdr:colOff>
      <xdr:row>62</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74584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主なものとして、維持補修費に係る経常収支比率について、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街路管理費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の増加などにより充当一般財源が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今後は、維持補修費のほか、投資及び出資金・貸付金における公共下水道事業会計繰出金が西部地区における調整池整備の進捗に伴い増加する見込みであるため、市税などの経常一般財源等の確保に努める。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59</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4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1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分流式下水道に要する経費などが増加したことによる公共下水道事業会計繰出金の増加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補助金が担う役割やその果たすべき目的が時勢にあったものか等について適宜見直し、経費の削減に努める。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94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34</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165100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前年度に償還を終えた金額が大きかったことから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元利償還金は減額となったため、前年度と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比べ</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今後は、公共施設の老朽化対策として、大規模改修等が続くことにより公債費の増加が見込まれるが、計画的な借入を行い、安定した財政運営に努める。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76</xdr:row>
      <xdr:rowOff>154214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62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154214</xdr:rowOff>
    </xdr:from>
    <xdr:to>
      <xdr:col>19</xdr:col>
      <xdr:colOff>187325</xdr:colOff>
      <xdr:row>76</xdr:row>
      <xdr:rowOff>154214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184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154214</xdr:rowOff>
    </xdr:from>
    <xdr:to>
      <xdr:col>15</xdr:col>
      <xdr:colOff>98425</xdr:colOff>
      <xdr:row>77</xdr:row>
      <xdr:rowOff>80736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84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80736</xdr:rowOff>
    </xdr:from>
    <xdr:to>
      <xdr:col>11</xdr:col>
      <xdr:colOff>9525</xdr:colOff>
      <xdr:row>77</xdr:row>
      <xdr:rowOff>102507</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98170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103414</xdr:rowOff>
    </xdr:from>
    <xdr:to>
      <xdr:col>20</xdr:col>
      <xdr:colOff>38100</xdr:colOff>
      <xdr:row>77</xdr:row>
      <xdr:rowOff>33564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43742</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103414</xdr:rowOff>
    </xdr:from>
    <xdr:to>
      <xdr:col>15</xdr:col>
      <xdr:colOff>149225</xdr:colOff>
      <xdr:row>77</xdr:row>
      <xdr:rowOff>33564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43742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29936</xdr:rowOff>
    </xdr:from>
    <xdr:to>
      <xdr:col>11</xdr:col>
      <xdr:colOff>60325</xdr:colOff>
      <xdr:row>77</xdr:row>
      <xdr:rowOff>131536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増加した。これは、税収等を踏まえ臨時財政対策債発行可能額が著しく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ことや、人件費などの義務的経費が増加しいていることが要因である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引き続き高い水準にある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ことが予測され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障がい者福祉費などの扶助費や、公共施設の老朽化等による施設管理費等の物件費の増加が見込まれるため、事業の選択等を行い、持続可能な財政運営に努める。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80</xdr:row>
      <xdr:rowOff>143329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489214"/>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132443</xdr:rowOff>
    </xdr:from>
    <xdr:to>
      <xdr:col>78</xdr:col>
      <xdr:colOff>69850</xdr:colOff>
      <xdr:row>78</xdr:row>
      <xdr:rowOff>116114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1626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132443</xdr:rowOff>
    </xdr:from>
    <xdr:to>
      <xdr:col>73</xdr:col>
      <xdr:colOff>180975</xdr:colOff>
      <xdr:row>78</xdr:row>
      <xdr:rowOff>137886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162643"/>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137886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369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64606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65314</xdr:rowOff>
    </xdr:from>
    <xdr:to>
      <xdr:col>78</xdr:col>
      <xdr:colOff>120650</xdr:colOff>
      <xdr:row>78</xdr:row>
      <xdr:rowOff>166914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81643</xdr:rowOff>
    </xdr:from>
    <xdr:to>
      <xdr:col>74</xdr:col>
      <xdr:colOff>31750</xdr:colOff>
      <xdr:row>77</xdr:row>
      <xdr:rowOff>11793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87086</xdr:rowOff>
    </xdr:from>
    <xdr:to>
      <xdr:col>69</xdr:col>
      <xdr:colOff>142875</xdr:colOff>
      <xdr:row>79</xdr:row>
      <xdr:rowOff>17236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2013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159015</xdr:rowOff>
    </xdr:from>
    <xdr:to>
      <xdr:col>29</xdr:col>
      <xdr:colOff>127000</xdr:colOff>
      <xdr:row>19</xdr:row>
      <xdr:rowOff>92558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92740"/>
          <a:ext cx="647700" cy="10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92558</xdr:rowOff>
    </xdr:from>
    <xdr:to>
      <xdr:col>26</xdr:col>
      <xdr:colOff>50800</xdr:colOff>
      <xdr:row>19</xdr:row>
      <xdr:rowOff>129689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7733"/>
          <a:ext cx="698500" cy="3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129689</xdr:rowOff>
    </xdr:from>
    <xdr:to>
      <xdr:col>22</xdr:col>
      <xdr:colOff>114300</xdr:colOff>
      <xdr:row>20</xdr:row>
      <xdr:rowOff>4840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4864"/>
          <a:ext cx="698500" cy="4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4840</xdr:rowOff>
    </xdr:from>
    <xdr:to>
      <xdr:col>18</xdr:col>
      <xdr:colOff>177800</xdr:colOff>
      <xdr:row>20</xdr:row>
      <xdr:rowOff>126684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81465"/>
          <a:ext cx="698500" cy="12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108215</xdr:rowOff>
    </xdr:from>
    <xdr:to>
      <xdr:col>29</xdr:col>
      <xdr:colOff>177800</xdr:colOff>
      <xdr:row>19</xdr:row>
      <xdr:rowOff>38365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80292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41758</xdr:rowOff>
    </xdr:from>
    <xdr:to>
      <xdr:col>26</xdr:col>
      <xdr:colOff>101600</xdr:colOff>
      <xdr:row>19</xdr:row>
      <xdr:rowOff>143358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128135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78889</xdr:rowOff>
    </xdr:from>
    <xdr:to>
      <xdr:col>22</xdr:col>
      <xdr:colOff>165100</xdr:colOff>
      <xdr:row>20</xdr:row>
      <xdr:rowOff>9039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165266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125490</xdr:rowOff>
    </xdr:from>
    <xdr:to>
      <xdr:col>19</xdr:col>
      <xdr:colOff>38100</xdr:colOff>
      <xdr:row>20</xdr:row>
      <xdr:rowOff>55640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3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40417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75884</xdr:rowOff>
    </xdr:from>
    <xdr:to>
      <xdr:col>15</xdr:col>
      <xdr:colOff>101600</xdr:colOff>
      <xdr:row>21</xdr:row>
      <xdr:rowOff>6034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5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162261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127640</xdr:rowOff>
    </xdr:from>
    <xdr:to>
      <xdr:col>29</xdr:col>
      <xdr:colOff>127000</xdr:colOff>
      <xdr:row>36</xdr:row>
      <xdr:rowOff>168514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80890"/>
          <a:ext cx="6477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127640</xdr:rowOff>
    </xdr:from>
    <xdr:to>
      <xdr:col>26</xdr:col>
      <xdr:colOff>50800</xdr:colOff>
      <xdr:row>37</xdr:row>
      <xdr:rowOff>12517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0890"/>
          <a:ext cx="698500" cy="5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70993</xdr:rowOff>
    </xdr:from>
    <xdr:to>
      <xdr:col>22</xdr:col>
      <xdr:colOff>114300</xdr:colOff>
      <xdr:row>37</xdr:row>
      <xdr:rowOff>12517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4243"/>
          <a:ext cx="698500" cy="11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70993</xdr:rowOff>
    </xdr:from>
    <xdr:to>
      <xdr:col>18</xdr:col>
      <xdr:colOff>177800</xdr:colOff>
      <xdr:row>36</xdr:row>
      <xdr:rowOff>144693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4243"/>
          <a:ext cx="698500" cy="7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117714</xdr:rowOff>
    </xdr:from>
    <xdr:to>
      <xdr:col>29</xdr:col>
      <xdr:colOff>177800</xdr:colOff>
      <xdr:row>37</xdr:row>
      <xdr:rowOff>47864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89791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76840</xdr:rowOff>
    </xdr:from>
    <xdr:to>
      <xdr:col>26</xdr:col>
      <xdr:colOff>101600</xdr:colOff>
      <xdr:row>37</xdr:row>
      <xdr:rowOff>6990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163217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133167</xdr:rowOff>
    </xdr:from>
    <xdr:to>
      <xdr:col>22</xdr:col>
      <xdr:colOff>165100</xdr:colOff>
      <xdr:row>37</xdr:row>
      <xdr:rowOff>63317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244944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5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20193</xdr:rowOff>
    </xdr:from>
    <xdr:to>
      <xdr:col>19</xdr:col>
      <xdr:colOff>38100</xdr:colOff>
      <xdr:row>36</xdr:row>
      <xdr:rowOff>121793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131970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93893</xdr:rowOff>
    </xdr:from>
    <xdr:to>
      <xdr:col>15</xdr:col>
      <xdr:colOff>101600</xdr:colOff>
      <xdr:row>37</xdr:row>
      <xdr:rowOff>24043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205670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307,473
298,588
92.78
117,524,007
117,135,077
107,008
62,842,594
85,366,963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124939</xdr:rowOff>
    </xdr:from>
    <xdr:to>
      <xdr:col>24</xdr:col>
      <xdr:colOff>62865</xdr:colOff>
      <xdr:row>37</xdr:row>
      <xdr:rowOff>96593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439"/>
          <a:ext cx="1270" cy="117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100420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4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96593</xdr:rowOff>
    </xdr:from>
    <xdr:to>
      <xdr:col>24</xdr:col>
      <xdr:colOff>152400</xdr:colOff>
      <xdr:row>37</xdr:row>
      <xdr:rowOff>96593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4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124939</xdr:rowOff>
    </xdr:from>
    <xdr:to>
      <xdr:col>24</xdr:col>
      <xdr:colOff>152400</xdr:colOff>
      <xdr:row>30</xdr:row>
      <xdr:rowOff>124939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119942</xdr:rowOff>
    </xdr:from>
    <xdr:to>
      <xdr:col>24</xdr:col>
      <xdr:colOff>63500</xdr:colOff>
      <xdr:row>37</xdr:row>
      <xdr:rowOff>18509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2142"/>
          <a:ext cx="8382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120022</xdr:rowOff>
    </xdr:from>
    <xdr:to>
      <xdr:col>24</xdr:col>
      <xdr:colOff>114300</xdr:colOff>
      <xdr:row>35</xdr:row>
      <xdr:rowOff>50172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18509</xdr:rowOff>
    </xdr:from>
    <xdr:to>
      <xdr:col>19</xdr:col>
      <xdr:colOff>177800</xdr:colOff>
      <xdr:row>37</xdr:row>
      <xdr:rowOff>44210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2159"/>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44210</xdr:rowOff>
    </xdr:from>
    <xdr:to>
      <xdr:col>15</xdr:col>
      <xdr:colOff>50800</xdr:colOff>
      <xdr:row>37</xdr:row>
      <xdr:rowOff>83138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7860"/>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146344</xdr:rowOff>
    </xdr:from>
    <xdr:to>
      <xdr:col>15</xdr:col>
      <xdr:colOff>101600</xdr:colOff>
      <xdr:row>35</xdr:row>
      <xdr:rowOff>76494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93021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83138</xdr:rowOff>
    </xdr:from>
    <xdr:to>
      <xdr:col>10</xdr:col>
      <xdr:colOff>114300</xdr:colOff>
      <xdr:row>38</xdr:row>
      <xdr:rowOff>108643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6788"/>
          <a:ext cx="889000" cy="19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1313</xdr:rowOff>
    </xdr:from>
    <xdr:to>
      <xdr:col>10</xdr:col>
      <xdr:colOff>165100</xdr:colOff>
      <xdr:row>35</xdr:row>
      <xdr:rowOff>102913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8172</xdr:rowOff>
    </xdr:from>
    <xdr:to>
      <xdr:col>6</xdr:col>
      <xdr:colOff>38100</xdr:colOff>
      <xdr:row>36</xdr:row>
      <xdr:rowOff>109772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126299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69142</xdr:rowOff>
    </xdr:from>
    <xdr:to>
      <xdr:col>24</xdr:col>
      <xdr:colOff>114300</xdr:colOff>
      <xdr:row>36</xdr:row>
      <xdr:rowOff>170742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47569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139159</xdr:rowOff>
    </xdr:from>
    <xdr:to>
      <xdr:col>20</xdr:col>
      <xdr:colOff>38100</xdr:colOff>
      <xdr:row>37</xdr:row>
      <xdr:rowOff>69309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60436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164860</xdr:rowOff>
    </xdr:from>
    <xdr:to>
      <xdr:col>15</xdr:col>
      <xdr:colOff>101600</xdr:colOff>
      <xdr:row>37</xdr:row>
      <xdr:rowOff>95010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32338</xdr:rowOff>
    </xdr:from>
    <xdr:to>
      <xdr:col>10</xdr:col>
      <xdr:colOff>165100</xdr:colOff>
      <xdr:row>37</xdr:row>
      <xdr:rowOff>133938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125065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57843</xdr:rowOff>
    </xdr:from>
    <xdr:to>
      <xdr:col>6</xdr:col>
      <xdr:colOff>38100</xdr:colOff>
      <xdr:row>38</xdr:row>
      <xdr:rowOff>159443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150570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24791</xdr:rowOff>
    </xdr:from>
    <xdr:to>
      <xdr:col>24</xdr:col>
      <xdr:colOff>63500</xdr:colOff>
      <xdr:row>56</xdr:row>
      <xdr:rowOff>103239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25991"/>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24791</xdr:rowOff>
    </xdr:from>
    <xdr:to>
      <xdr:col>19</xdr:col>
      <xdr:colOff>177800</xdr:colOff>
      <xdr:row>56</xdr:row>
      <xdr:rowOff>112192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5991"/>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112192</xdr:rowOff>
    </xdr:from>
    <xdr:to>
      <xdr:col>15</xdr:col>
      <xdr:colOff>50800</xdr:colOff>
      <xdr:row>58</xdr:row>
      <xdr:rowOff>48831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13392"/>
          <a:ext cx="889000" cy="2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84455</xdr:rowOff>
    </xdr:from>
    <xdr:to>
      <xdr:col>10</xdr:col>
      <xdr:colOff>114300</xdr:colOff>
      <xdr:row>58</xdr:row>
      <xdr:rowOff>48831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57105"/>
          <a:ext cx="889000" cy="1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52439</xdr:rowOff>
    </xdr:from>
    <xdr:to>
      <xdr:col>24</xdr:col>
      <xdr:colOff>114300</xdr:colOff>
      <xdr:row>56</xdr:row>
      <xdr:rowOff>154039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30866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145441</xdr:rowOff>
    </xdr:from>
    <xdr:to>
      <xdr:col>20</xdr:col>
      <xdr:colOff>38100</xdr:colOff>
      <xdr:row>56</xdr:row>
      <xdr:rowOff>75591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66718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61392</xdr:rowOff>
    </xdr:from>
    <xdr:to>
      <xdr:col>15</xdr:col>
      <xdr:colOff>101600</xdr:colOff>
      <xdr:row>56</xdr:row>
      <xdr:rowOff>162992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154119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169481</xdr:rowOff>
    </xdr:from>
    <xdr:to>
      <xdr:col>10</xdr:col>
      <xdr:colOff>165100</xdr:colOff>
      <xdr:row>58</xdr:row>
      <xdr:rowOff>99631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33655</xdr:rowOff>
    </xdr:from>
    <xdr:to>
      <xdr:col>6</xdr:col>
      <xdr:colOff>38100</xdr:colOff>
      <xdr:row>57</xdr:row>
      <xdr:rowOff>135255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126382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143678</xdr:rowOff>
    </xdr:from>
    <xdr:to>
      <xdr:col>24</xdr:col>
      <xdr:colOff>63500</xdr:colOff>
      <xdr:row>76</xdr:row>
      <xdr:rowOff>150718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3878"/>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140523</xdr:rowOff>
    </xdr:from>
    <xdr:to>
      <xdr:col>19</xdr:col>
      <xdr:colOff>177800</xdr:colOff>
      <xdr:row>76</xdr:row>
      <xdr:rowOff>150718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072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140523</xdr:rowOff>
    </xdr:from>
    <xdr:to>
      <xdr:col>15</xdr:col>
      <xdr:colOff>50800</xdr:colOff>
      <xdr:row>77</xdr:row>
      <xdr:rowOff>14153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072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96221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7294</xdr:rowOff>
    </xdr:from>
    <xdr:to>
      <xdr:col>10</xdr:col>
      <xdr:colOff>114300</xdr:colOff>
      <xdr:row>77</xdr:row>
      <xdr:rowOff>14153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894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99102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92878</xdr:rowOff>
    </xdr:from>
    <xdr:to>
      <xdr:col>24</xdr:col>
      <xdr:colOff>114300</xdr:colOff>
      <xdr:row>77</xdr:row>
      <xdr:rowOff>23028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115755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99918</xdr:rowOff>
    </xdr:from>
    <xdr:to>
      <xdr:col>20</xdr:col>
      <xdr:colOff>38100</xdr:colOff>
      <xdr:row>77</xdr:row>
      <xdr:rowOff>30068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46596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89723</xdr:rowOff>
    </xdr:from>
    <xdr:to>
      <xdr:col>15</xdr:col>
      <xdr:colOff>101600</xdr:colOff>
      <xdr:row>77</xdr:row>
      <xdr:rowOff>19873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36400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134803</xdr:rowOff>
    </xdr:from>
    <xdr:to>
      <xdr:col>10</xdr:col>
      <xdr:colOff>165100</xdr:colOff>
      <xdr:row>77</xdr:row>
      <xdr:rowOff>64953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81480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127944</xdr:rowOff>
    </xdr:from>
    <xdr:to>
      <xdr:col>6</xdr:col>
      <xdr:colOff>38100</xdr:colOff>
      <xdr:row>77</xdr:row>
      <xdr:rowOff>58094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74622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43932</xdr:rowOff>
    </xdr:from>
    <xdr:to>
      <xdr:col>24</xdr:col>
      <xdr:colOff>63500</xdr:colOff>
      <xdr:row>96</xdr:row>
      <xdr:rowOff>166870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3132"/>
          <a:ext cx="838200" cy="1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5121</xdr:rowOff>
    </xdr:from>
    <xdr:to>
      <xdr:col>19</xdr:col>
      <xdr:colOff>177800</xdr:colOff>
      <xdr:row>96</xdr:row>
      <xdr:rowOff>166870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4321"/>
          <a:ext cx="889000" cy="16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5121</xdr:rowOff>
    </xdr:from>
    <xdr:to>
      <xdr:col>15</xdr:col>
      <xdr:colOff>50800</xdr:colOff>
      <xdr:row>98</xdr:row>
      <xdr:rowOff>78876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4321"/>
          <a:ext cx="889000" cy="4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78876</xdr:rowOff>
    </xdr:from>
    <xdr:to>
      <xdr:col>10</xdr:col>
      <xdr:colOff>114300</xdr:colOff>
      <xdr:row>98</xdr:row>
      <xdr:rowOff>150575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0976"/>
          <a:ext cx="889000" cy="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164582</xdr:rowOff>
    </xdr:from>
    <xdr:to>
      <xdr:col>24</xdr:col>
      <xdr:colOff>114300</xdr:colOff>
      <xdr:row>96</xdr:row>
      <xdr:rowOff>94732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143009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116070</xdr:rowOff>
    </xdr:from>
    <xdr:to>
      <xdr:col>20</xdr:col>
      <xdr:colOff>38100</xdr:colOff>
      <xdr:row>97</xdr:row>
      <xdr:rowOff>46220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37347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125771</xdr:rowOff>
    </xdr:from>
    <xdr:to>
      <xdr:col>15</xdr:col>
      <xdr:colOff>101600</xdr:colOff>
      <xdr:row>96</xdr:row>
      <xdr:rowOff>55921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47048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28076</xdr:rowOff>
    </xdr:from>
    <xdr:to>
      <xdr:col>10</xdr:col>
      <xdr:colOff>165100</xdr:colOff>
      <xdr:row>98</xdr:row>
      <xdr:rowOff>129676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120803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99775</xdr:rowOff>
    </xdr:from>
    <xdr:to>
      <xdr:col>6</xdr:col>
      <xdr:colOff>38100</xdr:colOff>
      <xdr:row>99</xdr:row>
      <xdr:rowOff>29925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21052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15202</xdr:rowOff>
    </xdr:from>
    <xdr:to>
      <xdr:col>55</xdr:col>
      <xdr:colOff>0</xdr:colOff>
      <xdr:row>39</xdr:row>
      <xdr:rowOff>56388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701752"/>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15202</xdr:rowOff>
    </xdr:from>
    <xdr:to>
      <xdr:col>50</xdr:col>
      <xdr:colOff>114300</xdr:colOff>
      <xdr:row>39</xdr:row>
      <xdr:rowOff>91199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01752"/>
          <a:ext cx="8890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85014</xdr:rowOff>
    </xdr:from>
    <xdr:to>
      <xdr:col>45</xdr:col>
      <xdr:colOff>177800</xdr:colOff>
      <xdr:row>39</xdr:row>
      <xdr:rowOff>91199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99964"/>
          <a:ext cx="889000" cy="137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85014</xdr:rowOff>
    </xdr:from>
    <xdr:to>
      <xdr:col>41</xdr:col>
      <xdr:colOff>50800</xdr:colOff>
      <xdr:row>39</xdr:row>
      <xdr:rowOff>66853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99964"/>
          <a:ext cx="889000" cy="13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5588</xdr:rowOff>
    </xdr:from>
    <xdr:to>
      <xdr:col>55</xdr:col>
      <xdr:colOff>50800</xdr:colOff>
      <xdr:row>39</xdr:row>
      <xdr:rowOff>107188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91965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135852</xdr:rowOff>
    </xdr:from>
    <xdr:to>
      <xdr:col>50</xdr:col>
      <xdr:colOff>165100</xdr:colOff>
      <xdr:row>39</xdr:row>
      <xdr:rowOff>66002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57129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40399</xdr:rowOff>
    </xdr:from>
    <xdr:to>
      <xdr:col>46</xdr:col>
      <xdr:colOff>38100</xdr:colOff>
      <xdr:row>39</xdr:row>
      <xdr:rowOff>141999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133126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34214</xdr:rowOff>
    </xdr:from>
    <xdr:to>
      <xdr:col>41</xdr:col>
      <xdr:colOff>101600</xdr:colOff>
      <xdr:row>31</xdr:row>
      <xdr:rowOff>135814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126941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16053</xdr:rowOff>
    </xdr:from>
    <xdr:to>
      <xdr:col>36</xdr:col>
      <xdr:colOff>165100</xdr:colOff>
      <xdr:row>39</xdr:row>
      <xdr:rowOff>117653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108780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127489</xdr:rowOff>
    </xdr:from>
    <xdr:to>
      <xdr:col>55</xdr:col>
      <xdr:colOff>0</xdr:colOff>
      <xdr:row>55</xdr:row>
      <xdr:rowOff>96685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85789"/>
          <a:ext cx="838200" cy="1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127489</xdr:rowOff>
    </xdr:from>
    <xdr:to>
      <xdr:col>50</xdr:col>
      <xdr:colOff>114300</xdr:colOff>
      <xdr:row>55</xdr:row>
      <xdr:rowOff>120497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85789"/>
          <a:ext cx="889000" cy="16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120497</xdr:rowOff>
    </xdr:from>
    <xdr:to>
      <xdr:col>45</xdr:col>
      <xdr:colOff>177800</xdr:colOff>
      <xdr:row>56</xdr:row>
      <xdr:rowOff>10788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50247"/>
          <a:ext cx="8890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10788</xdr:rowOff>
    </xdr:from>
    <xdr:to>
      <xdr:col>41</xdr:col>
      <xdr:colOff>50800</xdr:colOff>
      <xdr:row>57</xdr:row>
      <xdr:rowOff>117507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11988"/>
          <a:ext cx="889000" cy="2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45885</xdr:rowOff>
    </xdr:from>
    <xdr:to>
      <xdr:col>55</xdr:col>
      <xdr:colOff>50800</xdr:colOff>
      <xdr:row>55</xdr:row>
      <xdr:rowOff>147485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68762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76689</xdr:rowOff>
    </xdr:from>
    <xdr:to>
      <xdr:col>50</xdr:col>
      <xdr:colOff>165100</xdr:colOff>
      <xdr:row>55</xdr:row>
      <xdr:rowOff>6839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23366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69697</xdr:rowOff>
    </xdr:from>
    <xdr:to>
      <xdr:col>46</xdr:col>
      <xdr:colOff>38100</xdr:colOff>
      <xdr:row>55</xdr:row>
      <xdr:rowOff>171297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131438</xdr:rowOff>
    </xdr:from>
    <xdr:to>
      <xdr:col>41</xdr:col>
      <xdr:colOff>101600</xdr:colOff>
      <xdr:row>56</xdr:row>
      <xdr:rowOff>61588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78115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66707</xdr:rowOff>
    </xdr:from>
    <xdr:to>
      <xdr:col>36</xdr:col>
      <xdr:colOff>165100</xdr:colOff>
      <xdr:row>57</xdr:row>
      <xdr:rowOff>168307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159434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148798</xdr:rowOff>
    </xdr:from>
    <xdr:to>
      <xdr:col>55</xdr:col>
      <xdr:colOff>0</xdr:colOff>
      <xdr:row>76</xdr:row>
      <xdr:rowOff>101639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836098"/>
          <a:ext cx="838200" cy="29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148798</xdr:rowOff>
    </xdr:from>
    <xdr:to>
      <xdr:col>50</xdr:col>
      <xdr:colOff>114300</xdr:colOff>
      <xdr:row>76</xdr:row>
      <xdr:rowOff>145438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36098"/>
          <a:ext cx="889000" cy="3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145438</xdr:rowOff>
    </xdr:from>
    <xdr:to>
      <xdr:col>45</xdr:col>
      <xdr:colOff>177800</xdr:colOff>
      <xdr:row>77</xdr:row>
      <xdr:rowOff>39802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75638"/>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39802</xdr:rowOff>
    </xdr:from>
    <xdr:to>
      <xdr:col>41</xdr:col>
      <xdr:colOff>50800</xdr:colOff>
      <xdr:row>77</xdr:row>
      <xdr:rowOff>169898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41452"/>
          <a:ext cx="889000" cy="13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50839</xdr:rowOff>
    </xdr:from>
    <xdr:to>
      <xdr:col>55</xdr:col>
      <xdr:colOff>50800</xdr:colOff>
      <xdr:row>76</xdr:row>
      <xdr:rowOff>152439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73715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97998</xdr:rowOff>
    </xdr:from>
    <xdr:to>
      <xdr:col>50</xdr:col>
      <xdr:colOff>165100</xdr:colOff>
      <xdr:row>75</xdr:row>
      <xdr:rowOff>28148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44675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5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94638</xdr:rowOff>
    </xdr:from>
    <xdr:to>
      <xdr:col>46</xdr:col>
      <xdr:colOff>38100</xdr:colOff>
      <xdr:row>77</xdr:row>
      <xdr:rowOff>24788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41315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160452</xdr:rowOff>
    </xdr:from>
    <xdr:to>
      <xdr:col>41</xdr:col>
      <xdr:colOff>101600</xdr:colOff>
      <xdr:row>77</xdr:row>
      <xdr:rowOff>90602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107128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119098</xdr:rowOff>
    </xdr:from>
    <xdr:to>
      <xdr:col>36</xdr:col>
      <xdr:colOff>165100</xdr:colOff>
      <xdr:row>78</xdr:row>
      <xdr:rowOff>49248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40375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159589</xdr:rowOff>
    </xdr:from>
    <xdr:to>
      <xdr:col>55</xdr:col>
      <xdr:colOff>0</xdr:colOff>
      <xdr:row>97</xdr:row>
      <xdr:rowOff>110635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47339"/>
          <a:ext cx="838200" cy="29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63576</xdr:rowOff>
    </xdr:from>
    <xdr:to>
      <xdr:col>50</xdr:col>
      <xdr:colOff>114300</xdr:colOff>
      <xdr:row>97</xdr:row>
      <xdr:rowOff>110635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22776"/>
          <a:ext cx="889000" cy="2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63576</xdr:rowOff>
    </xdr:from>
    <xdr:to>
      <xdr:col>45</xdr:col>
      <xdr:colOff>177800</xdr:colOff>
      <xdr:row>97</xdr:row>
      <xdr:rowOff>131404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22776"/>
          <a:ext cx="889000" cy="2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131404</xdr:rowOff>
    </xdr:from>
    <xdr:to>
      <xdr:col>41</xdr:col>
      <xdr:colOff>50800</xdr:colOff>
      <xdr:row>98</xdr:row>
      <xdr:rowOff>76084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62054"/>
          <a:ext cx="889000" cy="1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108789</xdr:rowOff>
    </xdr:from>
    <xdr:to>
      <xdr:col>55</xdr:col>
      <xdr:colOff>50800</xdr:colOff>
      <xdr:row>96</xdr:row>
      <xdr:rowOff>38939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131666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59835</xdr:rowOff>
    </xdr:from>
    <xdr:to>
      <xdr:col>50</xdr:col>
      <xdr:colOff>165100</xdr:colOff>
      <xdr:row>97</xdr:row>
      <xdr:rowOff>161435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152562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12776</xdr:rowOff>
    </xdr:from>
    <xdr:to>
      <xdr:col>46</xdr:col>
      <xdr:colOff>38100</xdr:colOff>
      <xdr:row>96</xdr:row>
      <xdr:rowOff>114376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130903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80604</xdr:rowOff>
    </xdr:from>
    <xdr:to>
      <xdr:col>41</xdr:col>
      <xdr:colOff>101600</xdr:colOff>
      <xdr:row>98</xdr:row>
      <xdr:rowOff>10754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25284</xdr:rowOff>
    </xdr:from>
    <xdr:to>
      <xdr:col>36</xdr:col>
      <xdr:colOff>165100</xdr:colOff>
      <xdr:row>98</xdr:row>
      <xdr:rowOff>126884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118011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139471</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45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88671</xdr:rowOff>
    </xdr:from>
    <xdr:to>
      <xdr:col>85</xdr:col>
      <xdr:colOff>177800</xdr:colOff>
      <xdr:row>39</xdr:row>
      <xdr:rowOff>18821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3598</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156296</xdr:rowOff>
    </xdr:from>
    <xdr:to>
      <xdr:col>85</xdr:col>
      <xdr:colOff>127000</xdr:colOff>
      <xdr:row>77</xdr:row>
      <xdr:rowOff>159976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57946"/>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148250</xdr:rowOff>
    </xdr:from>
    <xdr:to>
      <xdr:col>81</xdr:col>
      <xdr:colOff>50800</xdr:colOff>
      <xdr:row>77</xdr:row>
      <xdr:rowOff>156296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49900"/>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148250</xdr:rowOff>
    </xdr:from>
    <xdr:to>
      <xdr:col>76</xdr:col>
      <xdr:colOff>114300</xdr:colOff>
      <xdr:row>77</xdr:row>
      <xdr:rowOff>153964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153964</xdr:rowOff>
    </xdr:from>
    <xdr:to>
      <xdr:col>71</xdr:col>
      <xdr:colOff>177800</xdr:colOff>
      <xdr:row>77</xdr:row>
      <xdr:rowOff>155747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5561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109176</xdr:rowOff>
    </xdr:from>
    <xdr:to>
      <xdr:col>85</xdr:col>
      <xdr:colOff>177800</xdr:colOff>
      <xdr:row>78</xdr:row>
      <xdr:rowOff>39326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87603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105496</xdr:rowOff>
    </xdr:from>
    <xdr:to>
      <xdr:col>81</xdr:col>
      <xdr:colOff>101600</xdr:colOff>
      <xdr:row>78</xdr:row>
      <xdr:rowOff>35646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26773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97450</xdr:rowOff>
    </xdr:from>
    <xdr:to>
      <xdr:col>76</xdr:col>
      <xdr:colOff>165100</xdr:colOff>
      <xdr:row>78</xdr:row>
      <xdr:rowOff>27600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18727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103164</xdr:rowOff>
    </xdr:from>
    <xdr:to>
      <xdr:col>72</xdr:col>
      <xdr:colOff>38100</xdr:colOff>
      <xdr:row>78</xdr:row>
      <xdr:rowOff>33314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24441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104947</xdr:rowOff>
    </xdr:from>
    <xdr:to>
      <xdr:col>67</xdr:col>
      <xdr:colOff>101600</xdr:colOff>
      <xdr:row>78</xdr:row>
      <xdr:rowOff>35097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26224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114371</xdr:rowOff>
    </xdr:from>
    <xdr:to>
      <xdr:col>85</xdr:col>
      <xdr:colOff>127000</xdr:colOff>
      <xdr:row>98</xdr:row>
      <xdr:rowOff>9672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5021"/>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142580</xdr:rowOff>
    </xdr:from>
    <xdr:to>
      <xdr:col>81</xdr:col>
      <xdr:colOff>50800</xdr:colOff>
      <xdr:row>97</xdr:row>
      <xdr:rowOff>114371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01780"/>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142580</xdr:rowOff>
    </xdr:from>
    <xdr:to>
      <xdr:col>76</xdr:col>
      <xdr:colOff>114300</xdr:colOff>
      <xdr:row>97</xdr:row>
      <xdr:rowOff>24943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01780"/>
          <a:ext cx="8890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24943</xdr:rowOff>
    </xdr:from>
    <xdr:to>
      <xdr:col>71</xdr:col>
      <xdr:colOff>177800</xdr:colOff>
      <xdr:row>97</xdr:row>
      <xdr:rowOff>141163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55593"/>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130322</xdr:rowOff>
    </xdr:from>
    <xdr:to>
      <xdr:col>85</xdr:col>
      <xdr:colOff>177800</xdr:colOff>
      <xdr:row>98</xdr:row>
      <xdr:rowOff>60472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45249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63571</xdr:rowOff>
    </xdr:from>
    <xdr:to>
      <xdr:col>81</xdr:col>
      <xdr:colOff>101600</xdr:colOff>
      <xdr:row>97</xdr:row>
      <xdr:rowOff>165171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156298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7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91780</xdr:rowOff>
    </xdr:from>
    <xdr:to>
      <xdr:col>76</xdr:col>
      <xdr:colOff>165100</xdr:colOff>
      <xdr:row>97</xdr:row>
      <xdr:rowOff>21930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13057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64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145593</xdr:rowOff>
    </xdr:from>
    <xdr:to>
      <xdr:col>72</xdr:col>
      <xdr:colOff>38100</xdr:colOff>
      <xdr:row>97</xdr:row>
      <xdr:rowOff>75743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66870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6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90363</xdr:rowOff>
    </xdr:from>
    <xdr:to>
      <xdr:col>67</xdr:col>
      <xdr:colOff>101600</xdr:colOff>
      <xdr:row>98</xdr:row>
      <xdr:rowOff>20513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11640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156388</xdr:rowOff>
    </xdr:from>
    <xdr:to>
      <xdr:col>116</xdr:col>
      <xdr:colOff>63500</xdr:colOff>
      <xdr:row>32</xdr:row>
      <xdr:rowOff>24486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471338"/>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156388</xdr:rowOff>
    </xdr:from>
    <xdr:to>
      <xdr:col>111</xdr:col>
      <xdr:colOff>177800</xdr:colOff>
      <xdr:row>33</xdr:row>
      <xdr:rowOff>101524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547133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90644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124613</xdr:rowOff>
    </xdr:from>
    <xdr:to>
      <xdr:col>107</xdr:col>
      <xdr:colOff>50800</xdr:colOff>
      <xdr:row>33</xdr:row>
      <xdr:rowOff>101524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5611013"/>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124613</xdr:rowOff>
    </xdr:from>
    <xdr:to>
      <xdr:col>102</xdr:col>
      <xdr:colOff>114300</xdr:colOff>
      <xdr:row>33</xdr:row>
      <xdr:rowOff>169875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5611013"/>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145136</xdr:rowOff>
    </xdr:from>
    <xdr:to>
      <xdr:col>116</xdr:col>
      <xdr:colOff>114300</xdr:colOff>
      <xdr:row>32</xdr:row>
      <xdr:rowOff>75286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87647</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105588</xdr:rowOff>
    </xdr:from>
    <xdr:to>
      <xdr:col>112</xdr:col>
      <xdr:colOff>38100</xdr:colOff>
      <xdr:row>32</xdr:row>
      <xdr:rowOff>35738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4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52265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19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50724</xdr:rowOff>
    </xdr:from>
    <xdr:to>
      <xdr:col>107</xdr:col>
      <xdr:colOff>101600</xdr:colOff>
      <xdr:row>33</xdr:row>
      <xdr:rowOff>152324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7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168851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4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73813</xdr:rowOff>
    </xdr:from>
    <xdr:to>
      <xdr:col>102</xdr:col>
      <xdr:colOff>165100</xdr:colOff>
      <xdr:row>33</xdr:row>
      <xdr:rowOff>3963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20490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3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119075</xdr:rowOff>
    </xdr:from>
    <xdr:to>
      <xdr:col>98</xdr:col>
      <xdr:colOff>38100</xdr:colOff>
      <xdr:row>34</xdr:row>
      <xdr:rowOff>49225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65752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1550</xdr:rowOff>
    </xdr:from>
    <xdr:to>
      <xdr:col>116</xdr:col>
      <xdr:colOff>63500</xdr:colOff>
      <xdr:row>58</xdr:row>
      <xdr:rowOff>2540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4565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xdr:rowOff>
    </xdr:from>
    <xdr:to>
      <xdr:col>111</xdr:col>
      <xdr:colOff>177800</xdr:colOff>
      <xdr:row>58</xdr:row>
      <xdr:rowOff>3149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4664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3149</xdr:rowOff>
    </xdr:from>
    <xdr:to>
      <xdr:col>107</xdr:col>
      <xdr:colOff>50800</xdr:colOff>
      <xdr:row>58</xdr:row>
      <xdr:rowOff>3988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4724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3988</xdr:rowOff>
    </xdr:from>
    <xdr:to>
      <xdr:col>102</xdr:col>
      <xdr:colOff>114300</xdr:colOff>
      <xdr:row>58</xdr:row>
      <xdr:rowOff>4216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4808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122200</xdr:rowOff>
    </xdr:from>
    <xdr:to>
      <xdr:col>116</xdr:col>
      <xdr:colOff>114300</xdr:colOff>
      <xdr:row>58</xdr:row>
      <xdr:rowOff>52350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100627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123190</xdr:rowOff>
    </xdr:from>
    <xdr:to>
      <xdr:col>112</xdr:col>
      <xdr:colOff>38100</xdr:colOff>
      <xdr:row>58</xdr:row>
      <xdr:rowOff>53340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44467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123799</xdr:rowOff>
    </xdr:from>
    <xdr:to>
      <xdr:col>107</xdr:col>
      <xdr:colOff>101600</xdr:colOff>
      <xdr:row>58</xdr:row>
      <xdr:rowOff>53949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45076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124638</xdr:rowOff>
    </xdr:from>
    <xdr:to>
      <xdr:col>102</xdr:col>
      <xdr:colOff>165100</xdr:colOff>
      <xdr:row>58</xdr:row>
      <xdr:rowOff>54788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45915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9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124866</xdr:rowOff>
    </xdr:from>
    <xdr:to>
      <xdr:col>98</xdr:col>
      <xdr:colOff>38100</xdr:colOff>
      <xdr:row>58</xdr:row>
      <xdr:rowOff>55016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46143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104176</xdr:rowOff>
    </xdr:from>
    <xdr:to>
      <xdr:col>116</xdr:col>
      <xdr:colOff>63500</xdr:colOff>
      <xdr:row>75</xdr:row>
      <xdr:rowOff>133756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62926"/>
          <a:ext cx="8382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133756</xdr:rowOff>
    </xdr:from>
    <xdr:to>
      <xdr:col>111</xdr:col>
      <xdr:colOff>177800</xdr:colOff>
      <xdr:row>75</xdr:row>
      <xdr:rowOff>143266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9250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143266</xdr:rowOff>
    </xdr:from>
    <xdr:to>
      <xdr:col>107</xdr:col>
      <xdr:colOff>50800</xdr:colOff>
      <xdr:row>75</xdr:row>
      <xdr:rowOff>162378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0201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162378</xdr:rowOff>
    </xdr:from>
    <xdr:to>
      <xdr:col>102</xdr:col>
      <xdr:colOff>114300</xdr:colOff>
      <xdr:row>76</xdr:row>
      <xdr:rowOff>55438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21128"/>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53376</xdr:rowOff>
    </xdr:from>
    <xdr:to>
      <xdr:col>116</xdr:col>
      <xdr:colOff>114300</xdr:colOff>
      <xdr:row>75</xdr:row>
      <xdr:rowOff>154977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12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31803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82956</xdr:rowOff>
    </xdr:from>
    <xdr:to>
      <xdr:col>112</xdr:col>
      <xdr:colOff>38100</xdr:colOff>
      <xdr:row>76</xdr:row>
      <xdr:rowOff>13106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92466</xdr:rowOff>
    </xdr:from>
    <xdr:to>
      <xdr:col>107</xdr:col>
      <xdr:colOff>101600</xdr:colOff>
      <xdr:row>76</xdr:row>
      <xdr:rowOff>22616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39143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111577</xdr:rowOff>
    </xdr:from>
    <xdr:to>
      <xdr:col>102</xdr:col>
      <xdr:colOff>165100</xdr:colOff>
      <xdr:row>76</xdr:row>
      <xdr:rowOff>41728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70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32855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4638</xdr:rowOff>
    </xdr:from>
    <xdr:to>
      <xdr:col>98</xdr:col>
      <xdr:colOff>38100</xdr:colOff>
      <xdr:row>76</xdr:row>
      <xdr:rowOff>106238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となっている。中でも新規整備は、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東部調理場新調理棟整備や市営下原住宅第２期整備など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となっている。普通建設事業の今後については、クリーンセンター第２工場の基幹的改良工事や区画整理事業、公共施設等個別施設計画に基づく大規模改修の実施に伴い、事業費の増額が見込まれる。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の要因は国の経済対策として実施した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非課税世帯への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臨時特別給付金事業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私立保育園２園、認定こども園１園増園による運営費補助の増加に伴うものである。現状は類似団体内平均値を下回っているものの、障がい者福祉費や老人福祉費は増加傾向にあるため、今後も扶助費は増加する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投資及び出資金については、前年度と比較し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現状は類似団体内平均値を大きく上回っており、今後も下水道事業会計の建設は幾つも予定されているため、高い水準で推移していくことが見込まれる。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307,473
298,588
92.78
117,524,007
117,135,077
107,008
62,842,594
85,366,963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13208</xdr:rowOff>
    </xdr:from>
    <xdr:to>
      <xdr:col>24</xdr:col>
      <xdr:colOff>62865</xdr:colOff>
      <xdr:row>38</xdr:row>
      <xdr:rowOff>153416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6708"/>
          <a:ext cx="1270" cy="151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131335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13208</xdr:rowOff>
    </xdr:from>
    <xdr:to>
      <xdr:col>24</xdr:col>
      <xdr:colOff>152400</xdr:colOff>
      <xdr:row>30</xdr:row>
      <xdr:rowOff>13208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153416</xdr:rowOff>
    </xdr:from>
    <xdr:to>
      <xdr:col>24</xdr:col>
      <xdr:colOff>63500</xdr:colOff>
      <xdr:row>39</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685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33291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xdr:rowOff>
    </xdr:from>
    <xdr:to>
      <xdr:col>24</xdr:col>
      <xdr:colOff>114300</xdr:colOff>
      <xdr:row>35</xdr:row>
      <xdr:rowOff>112014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122936</xdr:rowOff>
    </xdr:from>
    <xdr:to>
      <xdr:col>19</xdr:col>
      <xdr:colOff>177800</xdr:colOff>
      <xdr:row>39</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38036"/>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57658</xdr:rowOff>
    </xdr:from>
    <xdr:to>
      <xdr:col>20</xdr:col>
      <xdr:colOff>38100</xdr:colOff>
      <xdr:row>35</xdr:row>
      <xdr:rowOff>159258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4335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121412</xdr:rowOff>
    </xdr:from>
    <xdr:to>
      <xdr:col>15</xdr:col>
      <xdr:colOff>50800</xdr:colOff>
      <xdr:row>38</xdr:row>
      <xdr:rowOff>122936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365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60706</xdr:rowOff>
    </xdr:from>
    <xdr:to>
      <xdr:col>15</xdr:col>
      <xdr:colOff>101600</xdr:colOff>
      <xdr:row>35</xdr:row>
      <xdr:rowOff>162306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7383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118364</xdr:rowOff>
    </xdr:from>
    <xdr:to>
      <xdr:col>10</xdr:col>
      <xdr:colOff>114300</xdr:colOff>
      <xdr:row>38</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334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101854</xdr:rowOff>
    </xdr:from>
    <xdr:to>
      <xdr:col>10</xdr:col>
      <xdr:colOff>165100</xdr:colOff>
      <xdr:row>36</xdr:row>
      <xdr:rowOff>32004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48531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102616</xdr:rowOff>
    </xdr:from>
    <xdr:to>
      <xdr:col>24</xdr:col>
      <xdr:colOff>114300</xdr:colOff>
      <xdr:row>39</xdr:row>
      <xdr:rowOff>32766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17543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171196</xdr:rowOff>
    </xdr:from>
    <xdr:to>
      <xdr:col>20</xdr:col>
      <xdr:colOff>38100</xdr:colOff>
      <xdr:row>39</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92473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72136</xdr:rowOff>
    </xdr:from>
    <xdr:to>
      <xdr:col>15</xdr:col>
      <xdr:colOff>101600</xdr:colOff>
      <xdr:row>39</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164863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70612</xdr:rowOff>
    </xdr:from>
    <xdr:to>
      <xdr:col>10</xdr:col>
      <xdr:colOff>165100</xdr:colOff>
      <xdr:row>39</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163339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67564</xdr:rowOff>
    </xdr:from>
    <xdr:to>
      <xdr:col>6</xdr:col>
      <xdr:colOff>38100</xdr:colOff>
      <xdr:row>38</xdr:row>
      <xdr:rowOff>169164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81153</xdr:rowOff>
    </xdr:from>
    <xdr:to>
      <xdr:col>24</xdr:col>
      <xdr:colOff>63500</xdr:colOff>
      <xdr:row>59</xdr:row>
      <xdr:rowOff>113970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96703"/>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163970</xdr:rowOff>
    </xdr:from>
    <xdr:to>
      <xdr:col>19</xdr:col>
      <xdr:colOff>177800</xdr:colOff>
      <xdr:row>59</xdr:row>
      <xdr:rowOff>81153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08070"/>
          <a:ext cx="889000" cy="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140589</xdr:rowOff>
    </xdr:from>
    <xdr:to>
      <xdr:col>15</xdr:col>
      <xdr:colOff>50800</xdr:colOff>
      <xdr:row>58</xdr:row>
      <xdr:rowOff>163970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884539"/>
          <a:ext cx="889000" cy="12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140589</xdr:rowOff>
    </xdr:from>
    <xdr:to>
      <xdr:col>10</xdr:col>
      <xdr:colOff>114300</xdr:colOff>
      <xdr:row>59</xdr:row>
      <xdr:rowOff>66878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884539"/>
          <a:ext cx="889000" cy="129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63170</xdr:rowOff>
    </xdr:from>
    <xdr:to>
      <xdr:col>24</xdr:col>
      <xdr:colOff>114300</xdr:colOff>
      <xdr:row>59</xdr:row>
      <xdr:rowOff>164770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149547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30353</xdr:rowOff>
    </xdr:from>
    <xdr:to>
      <xdr:col>20</xdr:col>
      <xdr:colOff>38100</xdr:colOff>
      <xdr:row>59</xdr:row>
      <xdr:rowOff>131953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123080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113170</xdr:rowOff>
    </xdr:from>
    <xdr:to>
      <xdr:col>15</xdr:col>
      <xdr:colOff>101600</xdr:colOff>
      <xdr:row>59</xdr:row>
      <xdr:rowOff>43320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34447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89789</xdr:rowOff>
    </xdr:from>
    <xdr:to>
      <xdr:col>10</xdr:col>
      <xdr:colOff>165100</xdr:colOff>
      <xdr:row>52</xdr:row>
      <xdr:rowOff>19939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8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11066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892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16078</xdr:rowOff>
    </xdr:from>
    <xdr:to>
      <xdr:col>6</xdr:col>
      <xdr:colOff>38100</xdr:colOff>
      <xdr:row>59</xdr:row>
      <xdr:rowOff>117678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108805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96431</xdr:rowOff>
    </xdr:from>
    <xdr:to>
      <xdr:col>24</xdr:col>
      <xdr:colOff>62865</xdr:colOff>
      <xdr:row>76</xdr:row>
      <xdr:rowOff>145211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7931"/>
          <a:ext cx="1270" cy="107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149038</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1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145211</xdr:rowOff>
    </xdr:from>
    <xdr:to>
      <xdr:col>24</xdr:col>
      <xdr:colOff>152400</xdr:colOff>
      <xdr:row>76</xdr:row>
      <xdr:rowOff>145211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1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43108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96431</xdr:rowOff>
    </xdr:from>
    <xdr:to>
      <xdr:col>24</xdr:col>
      <xdr:colOff>152400</xdr:colOff>
      <xdr:row>70</xdr:row>
      <xdr:rowOff>96431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13233</xdr:rowOff>
    </xdr:from>
    <xdr:to>
      <xdr:col>24</xdr:col>
      <xdr:colOff>63500</xdr:colOff>
      <xdr:row>75</xdr:row>
      <xdr:rowOff>62154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71983"/>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125392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12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146965</xdr:rowOff>
    </xdr:from>
    <xdr:to>
      <xdr:col>24</xdr:col>
      <xdr:colOff>114300</xdr:colOff>
      <xdr:row>75</xdr:row>
      <xdr:rowOff>77115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62154</xdr:rowOff>
    </xdr:from>
    <xdr:to>
      <xdr:col>19</xdr:col>
      <xdr:colOff>177800</xdr:colOff>
      <xdr:row>75</xdr:row>
      <xdr:rowOff>91973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20904"/>
          <a:ext cx="889000" cy="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89116</xdr:rowOff>
    </xdr:from>
    <xdr:to>
      <xdr:col>20</xdr:col>
      <xdr:colOff>38100</xdr:colOff>
      <xdr:row>76</xdr:row>
      <xdr:rowOff>19267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91973</xdr:rowOff>
    </xdr:from>
    <xdr:to>
      <xdr:col>15</xdr:col>
      <xdr:colOff>50800</xdr:colOff>
      <xdr:row>77</xdr:row>
      <xdr:rowOff>101067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50723"/>
          <a:ext cx="889000" cy="3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12878</xdr:rowOff>
    </xdr:from>
    <xdr:to>
      <xdr:col>15</xdr:col>
      <xdr:colOff>101600</xdr:colOff>
      <xdr:row>75</xdr:row>
      <xdr:rowOff>114478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101067</xdr:rowOff>
    </xdr:from>
    <xdr:to>
      <xdr:col>10</xdr:col>
      <xdr:colOff>114300</xdr:colOff>
      <xdr:row>78</xdr:row>
      <xdr:rowOff>31065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02717"/>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145287</xdr:rowOff>
    </xdr:from>
    <xdr:to>
      <xdr:col>10</xdr:col>
      <xdr:colOff>165100</xdr:colOff>
      <xdr:row>77</xdr:row>
      <xdr:rowOff>75437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91965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25158</xdr:rowOff>
    </xdr:from>
    <xdr:to>
      <xdr:col>6</xdr:col>
      <xdr:colOff>38100</xdr:colOff>
      <xdr:row>77</xdr:row>
      <xdr:rowOff>126758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133883</xdr:rowOff>
    </xdr:from>
    <xdr:to>
      <xdr:col>24</xdr:col>
      <xdr:colOff>114300</xdr:colOff>
      <xdr:row>75</xdr:row>
      <xdr:rowOff>64033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156760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11354</xdr:rowOff>
    </xdr:from>
    <xdr:to>
      <xdr:col>20</xdr:col>
      <xdr:colOff>38100</xdr:colOff>
      <xdr:row>75</xdr:row>
      <xdr:rowOff>112954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129481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41173</xdr:rowOff>
    </xdr:from>
    <xdr:to>
      <xdr:col>15</xdr:col>
      <xdr:colOff>101600</xdr:colOff>
      <xdr:row>75</xdr:row>
      <xdr:rowOff>142773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9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50267</xdr:rowOff>
    </xdr:from>
    <xdr:to>
      <xdr:col>10</xdr:col>
      <xdr:colOff>165100</xdr:colOff>
      <xdr:row>77</xdr:row>
      <xdr:rowOff>151867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142994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4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151715</xdr:rowOff>
    </xdr:from>
    <xdr:to>
      <xdr:col>6</xdr:col>
      <xdr:colOff>38100</xdr:colOff>
      <xdr:row>78</xdr:row>
      <xdr:rowOff>81865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72992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32525</xdr:rowOff>
    </xdr:from>
    <xdr:to>
      <xdr:col>24</xdr:col>
      <xdr:colOff>63500</xdr:colOff>
      <xdr:row>96</xdr:row>
      <xdr:rowOff>102248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91725"/>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102248</xdr:rowOff>
    </xdr:from>
    <xdr:to>
      <xdr:col>19</xdr:col>
      <xdr:colOff>177800</xdr:colOff>
      <xdr:row>96</xdr:row>
      <xdr:rowOff>164503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1448"/>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164503</xdr:rowOff>
    </xdr:from>
    <xdr:to>
      <xdr:col>15</xdr:col>
      <xdr:colOff>50800</xdr:colOff>
      <xdr:row>97</xdr:row>
      <xdr:rowOff>166142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3703"/>
          <a:ext cx="889000" cy="17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166142</xdr:rowOff>
    </xdr:from>
    <xdr:to>
      <xdr:col>10</xdr:col>
      <xdr:colOff>114300</xdr:colOff>
      <xdr:row>98</xdr:row>
      <xdr:rowOff>141452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6792"/>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153175</xdr:rowOff>
    </xdr:from>
    <xdr:to>
      <xdr:col>24</xdr:col>
      <xdr:colOff>114300</xdr:colOff>
      <xdr:row>96</xdr:row>
      <xdr:rowOff>83325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4602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51448</xdr:rowOff>
    </xdr:from>
    <xdr:to>
      <xdr:col>20</xdr:col>
      <xdr:colOff>38100</xdr:colOff>
      <xdr:row>96</xdr:row>
      <xdr:rowOff>153048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169575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113703</xdr:rowOff>
    </xdr:from>
    <xdr:to>
      <xdr:col>15</xdr:col>
      <xdr:colOff>101600</xdr:colOff>
      <xdr:row>97</xdr:row>
      <xdr:rowOff>43853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34980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115342</xdr:rowOff>
    </xdr:from>
    <xdr:to>
      <xdr:col>10</xdr:col>
      <xdr:colOff>165100</xdr:colOff>
      <xdr:row>98</xdr:row>
      <xdr:rowOff>45492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90652</xdr:rowOff>
    </xdr:from>
    <xdr:to>
      <xdr:col>6</xdr:col>
      <xdr:colOff>38100</xdr:colOff>
      <xdr:row>99</xdr:row>
      <xdr:rowOff>20802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20828</xdr:rowOff>
    </xdr:from>
    <xdr:to>
      <xdr:col>54</xdr:col>
      <xdr:colOff>189865</xdr:colOff>
      <xdr:row>39</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364478"/>
          <a:ext cx="1270" cy="38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69395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65568</xdr:rowOff>
    </xdr:from>
    <xdr:to>
      <xdr:col>55</xdr:col>
      <xdr:colOff>88900</xdr:colOff>
      <xdr:row>39</xdr:row>
      <xdr:rowOff>65568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5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138955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20828</xdr:rowOff>
    </xdr:from>
    <xdr:to>
      <xdr:col>55</xdr:col>
      <xdr:colOff>88900</xdr:colOff>
      <xdr:row>37</xdr:row>
      <xdr:rowOff>20828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36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65568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52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35850</xdr:rowOff>
    </xdr:from>
    <xdr:to>
      <xdr:col>50</xdr:col>
      <xdr:colOff>114300</xdr:colOff>
      <xdr:row>39</xdr:row>
      <xdr:rowOff>65568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350800"/>
          <a:ext cx="889000" cy="14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19014</xdr:rowOff>
    </xdr:from>
    <xdr:to>
      <xdr:col>50</xdr:col>
      <xdr:colOff>165100</xdr:colOff>
      <xdr:row>38</xdr:row>
      <xdr:rowOff>120614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3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137141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0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35850</xdr:rowOff>
    </xdr:from>
    <xdr:to>
      <xdr:col>45</xdr:col>
      <xdr:colOff>177800</xdr:colOff>
      <xdr:row>36</xdr:row>
      <xdr:rowOff>42055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350800"/>
          <a:ext cx="889000" cy="8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100983</xdr:rowOff>
    </xdr:from>
    <xdr:to>
      <xdr:col>46</xdr:col>
      <xdr:colOff>38100</xdr:colOff>
      <xdr:row>38</xdr:row>
      <xdr:rowOff>31133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22260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3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42055</xdr:rowOff>
    </xdr:from>
    <xdr:to>
      <xdr:col>41</xdr:col>
      <xdr:colOff>50800</xdr:colOff>
      <xdr:row>38</xdr:row>
      <xdr:rowOff>45974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14255"/>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136253</xdr:rowOff>
    </xdr:from>
    <xdr:to>
      <xdr:col>41</xdr:col>
      <xdr:colOff>101600</xdr:colOff>
      <xdr:row>38</xdr:row>
      <xdr:rowOff>66403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57530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74439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14768</xdr:rowOff>
    </xdr:from>
    <xdr:to>
      <xdr:col>55</xdr:col>
      <xdr:colOff>50800</xdr:colOff>
      <xdr:row>39</xdr:row>
      <xdr:rowOff>116368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101145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14768</xdr:rowOff>
    </xdr:from>
    <xdr:to>
      <xdr:col>50</xdr:col>
      <xdr:colOff>165100</xdr:colOff>
      <xdr:row>39</xdr:row>
      <xdr:rowOff>116368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107495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156500</xdr:rowOff>
    </xdr:from>
    <xdr:to>
      <xdr:col>46</xdr:col>
      <xdr:colOff>38100</xdr:colOff>
      <xdr:row>31</xdr:row>
      <xdr:rowOff>86650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3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103177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0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162705</xdr:rowOff>
    </xdr:from>
    <xdr:to>
      <xdr:col>41</xdr:col>
      <xdr:colOff>101600</xdr:colOff>
      <xdr:row>36</xdr:row>
      <xdr:rowOff>92855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109382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3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166624</xdr:rowOff>
    </xdr:from>
    <xdr:to>
      <xdr:col>36</xdr:col>
      <xdr:colOff>165100</xdr:colOff>
      <xdr:row>38</xdr:row>
      <xdr:rowOff>96774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87901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87671</xdr:rowOff>
    </xdr:from>
    <xdr:to>
      <xdr:col>55</xdr:col>
      <xdr:colOff>0</xdr:colOff>
      <xdr:row>58</xdr:row>
      <xdr:rowOff>99330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1771"/>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97820</xdr:rowOff>
    </xdr:from>
    <xdr:to>
      <xdr:col>50</xdr:col>
      <xdr:colOff>114300</xdr:colOff>
      <xdr:row>58</xdr:row>
      <xdr:rowOff>99330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4192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97500</xdr:rowOff>
    </xdr:from>
    <xdr:to>
      <xdr:col>45</xdr:col>
      <xdr:colOff>177800</xdr:colOff>
      <xdr:row>58</xdr:row>
      <xdr:rowOff>97820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4160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18907</xdr:rowOff>
    </xdr:from>
    <xdr:to>
      <xdr:col>41</xdr:col>
      <xdr:colOff>50800</xdr:colOff>
      <xdr:row>58</xdr:row>
      <xdr:rowOff>97500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3007"/>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36871</xdr:rowOff>
    </xdr:from>
    <xdr:to>
      <xdr:col>55</xdr:col>
      <xdr:colOff>50800</xdr:colOff>
      <xdr:row>58</xdr:row>
      <xdr:rowOff>138471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123248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48530</xdr:rowOff>
    </xdr:from>
    <xdr:to>
      <xdr:col>50</xdr:col>
      <xdr:colOff>165100</xdr:colOff>
      <xdr:row>58</xdr:row>
      <xdr:rowOff>150130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141257</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08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47020</xdr:rowOff>
    </xdr:from>
    <xdr:to>
      <xdr:col>46</xdr:col>
      <xdr:colOff>38100</xdr:colOff>
      <xdr:row>58</xdr:row>
      <xdr:rowOff>148620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139747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8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46700</xdr:rowOff>
    </xdr:from>
    <xdr:to>
      <xdr:col>41</xdr:col>
      <xdr:colOff>101600</xdr:colOff>
      <xdr:row>58</xdr:row>
      <xdr:rowOff>148300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139427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8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139557</xdr:rowOff>
    </xdr:from>
    <xdr:to>
      <xdr:col>36</xdr:col>
      <xdr:colOff>165100</xdr:colOff>
      <xdr:row>58</xdr:row>
      <xdr:rowOff>69707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60834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73406</xdr:rowOff>
    </xdr:from>
    <xdr:to>
      <xdr:col>55</xdr:col>
      <xdr:colOff>0</xdr:colOff>
      <xdr:row>76</xdr:row>
      <xdr:rowOff>145872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03606"/>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145872</xdr:rowOff>
    </xdr:from>
    <xdr:to>
      <xdr:col>50</xdr:col>
      <xdr:colOff>114300</xdr:colOff>
      <xdr:row>76</xdr:row>
      <xdr:rowOff>166584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6072"/>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35733</xdr:rowOff>
    </xdr:from>
    <xdr:to>
      <xdr:col>45</xdr:col>
      <xdr:colOff>177800</xdr:colOff>
      <xdr:row>76</xdr:row>
      <xdr:rowOff>166584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65933"/>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35733</xdr:rowOff>
    </xdr:from>
    <xdr:to>
      <xdr:col>41</xdr:col>
      <xdr:colOff>50800</xdr:colOff>
      <xdr:row>76</xdr:row>
      <xdr:rowOff>121594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65933"/>
          <a:ext cx="889000" cy="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22606</xdr:rowOff>
    </xdr:from>
    <xdr:to>
      <xdr:col>55</xdr:col>
      <xdr:colOff>50800</xdr:colOff>
      <xdr:row>76</xdr:row>
      <xdr:rowOff>124206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95072</xdr:rowOff>
    </xdr:from>
    <xdr:to>
      <xdr:col>50</xdr:col>
      <xdr:colOff>165100</xdr:colOff>
      <xdr:row>77</xdr:row>
      <xdr:rowOff>25222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16349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115784</xdr:rowOff>
    </xdr:from>
    <xdr:to>
      <xdr:col>46</xdr:col>
      <xdr:colOff>38100</xdr:colOff>
      <xdr:row>77</xdr:row>
      <xdr:rowOff>45934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37061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156383</xdr:rowOff>
    </xdr:from>
    <xdr:to>
      <xdr:col>41</xdr:col>
      <xdr:colOff>101600</xdr:colOff>
      <xdr:row>76</xdr:row>
      <xdr:rowOff>86533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77660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10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70794</xdr:rowOff>
    </xdr:from>
    <xdr:to>
      <xdr:col>36</xdr:col>
      <xdr:colOff>165100</xdr:colOff>
      <xdr:row>77</xdr:row>
      <xdr:rowOff>944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163521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19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114440</xdr:rowOff>
    </xdr:from>
    <xdr:to>
      <xdr:col>55</xdr:col>
      <xdr:colOff>0</xdr:colOff>
      <xdr:row>96</xdr:row>
      <xdr:rowOff>152022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02190"/>
          <a:ext cx="838200" cy="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114440</xdr:rowOff>
    </xdr:from>
    <xdr:to>
      <xdr:col>50</xdr:col>
      <xdr:colOff>114300</xdr:colOff>
      <xdr:row>96</xdr:row>
      <xdr:rowOff>149369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02190"/>
          <a:ext cx="889000" cy="20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85156</xdr:rowOff>
    </xdr:from>
    <xdr:to>
      <xdr:col>45</xdr:col>
      <xdr:colOff>177800</xdr:colOff>
      <xdr:row>96</xdr:row>
      <xdr:rowOff>149369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72906"/>
          <a:ext cx="889000" cy="2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85156</xdr:rowOff>
    </xdr:from>
    <xdr:to>
      <xdr:col>41</xdr:col>
      <xdr:colOff>50800</xdr:colOff>
      <xdr:row>96</xdr:row>
      <xdr:rowOff>145804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72906"/>
          <a:ext cx="889000" cy="2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101222</xdr:rowOff>
    </xdr:from>
    <xdr:to>
      <xdr:col>55</xdr:col>
      <xdr:colOff>50800</xdr:colOff>
      <xdr:row>97</xdr:row>
      <xdr:rowOff>31372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79649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63640</xdr:rowOff>
    </xdr:from>
    <xdr:to>
      <xdr:col>50</xdr:col>
      <xdr:colOff>165100</xdr:colOff>
      <xdr:row>95</xdr:row>
      <xdr:rowOff>165240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98569</xdr:rowOff>
    </xdr:from>
    <xdr:to>
      <xdr:col>46</xdr:col>
      <xdr:colOff>38100</xdr:colOff>
      <xdr:row>97</xdr:row>
      <xdr:rowOff>28719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19846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5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34356</xdr:rowOff>
    </xdr:from>
    <xdr:to>
      <xdr:col>41</xdr:col>
      <xdr:colOff>101600</xdr:colOff>
      <xdr:row>95</xdr:row>
      <xdr:rowOff>135956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152483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95004</xdr:rowOff>
    </xdr:from>
    <xdr:to>
      <xdr:col>36</xdr:col>
      <xdr:colOff>165100</xdr:colOff>
      <xdr:row>97</xdr:row>
      <xdr:rowOff>25154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153782</xdr:rowOff>
    </xdr:from>
    <xdr:to>
      <xdr:col>85</xdr:col>
      <xdr:colOff>127000</xdr:colOff>
      <xdr:row>38</xdr:row>
      <xdr:rowOff>39208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811632"/>
          <a:ext cx="838200" cy="74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39208</xdr:rowOff>
    </xdr:from>
    <xdr:to>
      <xdr:col>81</xdr:col>
      <xdr:colOff>50800</xdr:colOff>
      <xdr:row>38</xdr:row>
      <xdr:rowOff>65908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54308"/>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24577</xdr:rowOff>
    </xdr:from>
    <xdr:to>
      <xdr:col>76</xdr:col>
      <xdr:colOff>114300</xdr:colOff>
      <xdr:row>38</xdr:row>
      <xdr:rowOff>65908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9677"/>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24577</xdr:rowOff>
    </xdr:from>
    <xdr:to>
      <xdr:col>71</xdr:col>
      <xdr:colOff>177800</xdr:colOff>
      <xdr:row>38</xdr:row>
      <xdr:rowOff>147289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9677"/>
          <a:ext cx="8890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102982</xdr:rowOff>
    </xdr:from>
    <xdr:to>
      <xdr:col>85</xdr:col>
      <xdr:colOff>177800</xdr:colOff>
      <xdr:row>34</xdr:row>
      <xdr:rowOff>33132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7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125859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6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159858</xdr:rowOff>
    </xdr:from>
    <xdr:to>
      <xdr:col>81</xdr:col>
      <xdr:colOff>101600</xdr:colOff>
      <xdr:row>38</xdr:row>
      <xdr:rowOff>90008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81135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15108</xdr:rowOff>
    </xdr:from>
    <xdr:to>
      <xdr:col>76</xdr:col>
      <xdr:colOff>165100</xdr:colOff>
      <xdr:row>38</xdr:row>
      <xdr:rowOff>116708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107835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145227</xdr:rowOff>
    </xdr:from>
    <xdr:to>
      <xdr:col>72</xdr:col>
      <xdr:colOff>38100</xdr:colOff>
      <xdr:row>38</xdr:row>
      <xdr:rowOff>75377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66504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96489</xdr:rowOff>
    </xdr:from>
    <xdr:to>
      <xdr:col>67</xdr:col>
      <xdr:colOff>101600</xdr:colOff>
      <xdr:row>39</xdr:row>
      <xdr:rowOff>26639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17766</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7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121069</xdr:rowOff>
    </xdr:from>
    <xdr:to>
      <xdr:col>85</xdr:col>
      <xdr:colOff>127000</xdr:colOff>
      <xdr:row>56</xdr:row>
      <xdr:rowOff>98057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50819"/>
          <a:ext cx="8382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121069</xdr:rowOff>
    </xdr:from>
    <xdr:to>
      <xdr:col>81</xdr:col>
      <xdr:colOff>50800</xdr:colOff>
      <xdr:row>56</xdr:row>
      <xdr:rowOff>16770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50819"/>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16770</xdr:rowOff>
    </xdr:from>
    <xdr:to>
      <xdr:col>76</xdr:col>
      <xdr:colOff>114300</xdr:colOff>
      <xdr:row>56</xdr:row>
      <xdr:rowOff>127508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17970"/>
          <a:ext cx="889000" cy="1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127508</xdr:rowOff>
    </xdr:from>
    <xdr:to>
      <xdr:col>71</xdr:col>
      <xdr:colOff>177800</xdr:colOff>
      <xdr:row>57</xdr:row>
      <xdr:rowOff>70948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28708"/>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47257</xdr:rowOff>
    </xdr:from>
    <xdr:to>
      <xdr:col>85</xdr:col>
      <xdr:colOff>177800</xdr:colOff>
      <xdr:row>56</xdr:row>
      <xdr:rowOff>148857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25684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70269</xdr:rowOff>
    </xdr:from>
    <xdr:to>
      <xdr:col>81</xdr:col>
      <xdr:colOff>101600</xdr:colOff>
      <xdr:row>56</xdr:row>
      <xdr:rowOff>419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137420</xdr:rowOff>
    </xdr:from>
    <xdr:to>
      <xdr:col>76</xdr:col>
      <xdr:colOff>165100</xdr:colOff>
      <xdr:row>56</xdr:row>
      <xdr:rowOff>67570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84097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76708</xdr:rowOff>
    </xdr:from>
    <xdr:to>
      <xdr:col>72</xdr:col>
      <xdr:colOff>38100</xdr:colOff>
      <xdr:row>57</xdr:row>
      <xdr:rowOff>6858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20148</xdr:rowOff>
    </xdr:from>
    <xdr:to>
      <xdr:col>67</xdr:col>
      <xdr:colOff>101600</xdr:colOff>
      <xdr:row>57</xdr:row>
      <xdr:rowOff>121748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112875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139472</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1257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88672</xdr:rowOff>
    </xdr:from>
    <xdr:to>
      <xdr:col>85</xdr:col>
      <xdr:colOff>177800</xdr:colOff>
      <xdr:row>79</xdr:row>
      <xdr:rowOff>18822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3599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6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156296</xdr:rowOff>
    </xdr:from>
    <xdr:to>
      <xdr:col>85</xdr:col>
      <xdr:colOff>127000</xdr:colOff>
      <xdr:row>97</xdr:row>
      <xdr:rowOff>159976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86946"/>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148250</xdr:rowOff>
    </xdr:from>
    <xdr:to>
      <xdr:col>81</xdr:col>
      <xdr:colOff>50800</xdr:colOff>
      <xdr:row>97</xdr:row>
      <xdr:rowOff>156296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78900"/>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148250</xdr:rowOff>
    </xdr:from>
    <xdr:to>
      <xdr:col>76</xdr:col>
      <xdr:colOff>114300</xdr:colOff>
      <xdr:row>97</xdr:row>
      <xdr:rowOff>153964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78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153964</xdr:rowOff>
    </xdr:from>
    <xdr:to>
      <xdr:col>71</xdr:col>
      <xdr:colOff>177800</xdr:colOff>
      <xdr:row>97</xdr:row>
      <xdr:rowOff>155747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8461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109176</xdr:rowOff>
    </xdr:from>
    <xdr:to>
      <xdr:col>85</xdr:col>
      <xdr:colOff>177800</xdr:colOff>
      <xdr:row>98</xdr:row>
      <xdr:rowOff>39326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87603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105496</xdr:rowOff>
    </xdr:from>
    <xdr:to>
      <xdr:col>81</xdr:col>
      <xdr:colOff>101600</xdr:colOff>
      <xdr:row>98</xdr:row>
      <xdr:rowOff>35646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26773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2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97450</xdr:rowOff>
    </xdr:from>
    <xdr:to>
      <xdr:col>76</xdr:col>
      <xdr:colOff>165100</xdr:colOff>
      <xdr:row>98</xdr:row>
      <xdr:rowOff>27600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18727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103164</xdr:rowOff>
    </xdr:from>
    <xdr:to>
      <xdr:col>72</xdr:col>
      <xdr:colOff>38100</xdr:colOff>
      <xdr:row>98</xdr:row>
      <xdr:rowOff>33314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24441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104947</xdr:rowOff>
    </xdr:from>
    <xdr:to>
      <xdr:col>67</xdr:col>
      <xdr:colOff>101600</xdr:colOff>
      <xdr:row>98</xdr:row>
      <xdr:rowOff>35097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26224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費は、前年度と比較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円の減少となっている。減少した要因は、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の積立額の減少などによるものである。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円の増加となっている。増加した要因は、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私立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２園、認定こども園１園増園による運営費補助の増加や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国の経済対策として実施した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物価高騰対応重点支援給付金事業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市営下原住宅２期整備や熊野桜佐地区雨水調整池整備などを実施したことによるものである。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消防庁舎を整備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東部調理場新調理棟を整備したことなどによるものである。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年度は、財政調整基金を取り崩すことで実質収支を黒字とした。歳出では、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義務的経費の中心となる人件費や扶助費、また、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公共施設等個別施設計画に基づく施設の改修等に係る費用が増加し、こうした歳出は今後も増加していくことが見込まれている。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また、歳入については、普通建設事業の増加に対応した地方債が大きく増加していくことが見込まれるが、市税収入は頭打ち感があり、一般財源の伸びには期待できないところである。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春日井市民病院事業会計については、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患者数や診療単価の増により入院・外来収益等が増加した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ものの、医療外収益の新型コロナウイルス感染症患者受入れ病床の確保に係る空床・休床の補助金等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の減や人件費の増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に伴い黒字額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介護保険事業特別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整備計画の精査や基金の取り崩しを踏まえ、介護保険料を前期から減額改定したことにより、黒字額が減少した。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鷹来工業団地用地購入事業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許可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ＪＲ神領駅周辺地区まちづくり交付金事業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許可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などの元利償還の終了に伴い減少したものである。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公営企業債の元利償還金に対する繰入金については、春日井市民病院事業会計の資本的収支に係る元利償還金が増加したことに伴い増加したしものである。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算入公債費等のうち特定財源については、都市計画事業費の決算額が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したことに伴い、地方債償還額に充当した都市計画税の金額が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した。このことから、特定財源の額が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し、算入公債費等が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将来負担額のうち一般会計等に係る地方債の現在高については、令和５年度に借り入れた保育園建替工事や消防署整備工事などに伴い増加したものである。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また、退職手当負担見込額については、職員構成の新陳代謝などにより増加したものである。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一方、充当可能財源等については、充当可能基金における一般会計や国民健康保険事業の財政調整基金残高が減少したことに伴い減少したものである。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公共施設等整備基金において予算どおり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財政調整基金における令和５年度決算の実質収支の黒字を保つための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百万円取り崩しやまちづくり寄附基金における新規拡充事業等に充当するための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百万円の取り崩しを実施し、また、潮見坂平和公園墓所整備基金におけるトイレ整備等に充当するための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財政調整基金については、標準財政規模の１割程度の残高を確保し、年度間の財政負担の平準化と景気変動リスクに対応するための財源としていく。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特的目的基金については、その目的のために計画的な積み立てや現状の残高を維持する。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公共施設等整備基金：公共施設等個別施設計画に基づき、施設等の適正な維持管理や更新などを着実に進めていくための財源に充当する。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市勢の発展に寄与し良好なまちづくりに資するために寄せられた寄附金を、寄付者の意向に沿った使途に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寄附者の意向に沿った使途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公共施設等整備基金：公共施設個別施設計画による事業費推計のピークに必要な金額を取り崩しできるよう、計画的な積み立てを行う。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まちづくり寄附基金：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今後も当該年度に寄せられた寄附金の積み立てを行う。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年度決算の剰余金の２分の１である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年度決算の実質収支の黒字を保つため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標準財政規模の１割程度の残高を確保し、年度間の財政負担の平準化と景気変動リスクに対応するための財源としていく。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年度末に廃止した松河戸土地区画整理事業特別会計の地方債の元利償還を取り崩していたが、令和３年度に終了した。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今後については、公債費の平準化を図るため、僅かながらではあるが定額の積立を行う。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117524007</v>
      </c>
      <c r="BO4" s="358"/>
      <c r="BP4" s="358"/>
      <c r="BQ4" s="358"/>
      <c r="BR4" s="358"/>
      <c r="BS4" s="358"/>
      <c r="BT4" s="358"/>
      <c r="BU4" s="359"/>
      <c r="BV4" s="357">
        <v>119422549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0.2</v>
      </c>
      <c r="CU4" s="364"/>
      <c r="CV4" s="364"/>
      <c r="CW4" s="364"/>
      <c r="CX4" s="364"/>
      <c r="CY4" s="364"/>
      <c r="CZ4" s="364"/>
      <c r="DA4" s="365"/>
      <c r="DB4" s="363">
        <v>0.1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117135077</v>
      </c>
      <c r="BO5" s="395"/>
      <c r="BP5" s="395"/>
      <c r="BQ5" s="395"/>
      <c r="BR5" s="395"/>
      <c r="BS5" s="395"/>
      <c r="BT5" s="395"/>
      <c r="BU5" s="396"/>
      <c r="BV5" s="394">
        <v>118925365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97.4</v>
      </c>
      <c r="CU5" s="392"/>
      <c r="CV5" s="392"/>
      <c r="CW5" s="392"/>
      <c r="CX5" s="392"/>
      <c r="CY5" s="392"/>
      <c r="CZ5" s="392"/>
      <c r="DA5" s="393"/>
      <c r="DB5" s="391">
        <v>94.2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388930</v>
      </c>
      <c r="BO6" s="395"/>
      <c r="BP6" s="395"/>
      <c r="BQ6" s="395"/>
      <c r="BR6" s="395"/>
      <c r="BS6" s="395"/>
      <c r="BT6" s="395"/>
      <c r="BU6" s="396"/>
      <c r="BV6" s="394">
        <v>497184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98.6</v>
      </c>
      <c r="CU6" s="432"/>
      <c r="CV6" s="432"/>
      <c r="CW6" s="432"/>
      <c r="CX6" s="432"/>
      <c r="CY6" s="432"/>
      <c r="CZ6" s="432"/>
      <c r="DA6" s="433"/>
      <c r="DB6" s="431">
        <v>96.5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281922</v>
      </c>
      <c r="BO7" s="395"/>
      <c r="BP7" s="395"/>
      <c r="BQ7" s="395"/>
      <c r="BR7" s="395"/>
      <c r="BS7" s="395"/>
      <c r="BT7" s="395"/>
      <c r="BU7" s="396"/>
      <c r="BV7" s="394">
        <v>428640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62842594</v>
      </c>
      <c r="CU7" s="395"/>
      <c r="CV7" s="395"/>
      <c r="CW7" s="395"/>
      <c r="CX7" s="395"/>
      <c r="CY7" s="395"/>
      <c r="CZ7" s="395"/>
      <c r="DA7" s="396"/>
      <c r="DB7" s="394">
        <v>61709952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107008</v>
      </c>
      <c r="BO8" s="395"/>
      <c r="BP8" s="395"/>
      <c r="BQ8" s="395"/>
      <c r="BR8" s="395"/>
      <c r="BS8" s="395"/>
      <c r="BT8" s="395"/>
      <c r="BU8" s="396"/>
      <c r="BV8" s="394">
        <v>68544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0.93</v>
      </c>
      <c r="CU8" s="435"/>
      <c r="CV8" s="435"/>
      <c r="CW8" s="435"/>
      <c r="CX8" s="435"/>
      <c r="CY8" s="435"/>
      <c r="CZ8" s="435"/>
      <c r="DA8" s="436"/>
      <c r="DB8" s="434">
        <v>0.94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308681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38464</v>
      </c>
      <c r="BO9" s="395"/>
      <c r="BP9" s="395"/>
      <c r="BQ9" s="395"/>
      <c r="BR9" s="395"/>
      <c r="BS9" s="395"/>
      <c r="BT9" s="395"/>
      <c r="BU9" s="396"/>
      <c r="BV9" s="394">
        <v>-931686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10.5</v>
      </c>
      <c r="CU9" s="392"/>
      <c r="CV9" s="392"/>
      <c r="CW9" s="392"/>
      <c r="CX9" s="392"/>
      <c r="CY9" s="392"/>
      <c r="CZ9" s="392"/>
      <c r="DA9" s="393"/>
      <c r="DB9" s="391">
        <v>11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306508</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45000</v>
      </c>
      <c r="BO10" s="395"/>
      <c r="BP10" s="395"/>
      <c r="BQ10" s="395"/>
      <c r="BR10" s="395"/>
      <c r="BS10" s="395"/>
      <c r="BT10" s="395"/>
      <c r="BU10" s="396"/>
      <c r="BV10" s="394">
        <v>511000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307473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2000000</v>
      </c>
      <c r="BO12" s="395"/>
      <c r="BP12" s="395"/>
      <c r="BQ12" s="395"/>
      <c r="BR12" s="395"/>
      <c r="BS12" s="395"/>
      <c r="BT12" s="395"/>
      <c r="BU12" s="396"/>
      <c r="BV12" s="394">
        <v>550000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298588</v>
      </c>
      <c r="S13" s="479"/>
      <c r="T13" s="479"/>
      <c r="U13" s="479"/>
      <c r="V13" s="480"/>
      <c r="W13" s="410" t="s">
        <v>131</v>
      </c>
      <c r="X13" s="411"/>
      <c r="Y13" s="411"/>
      <c r="Z13" s="411"/>
      <c r="AA13" s="411"/>
      <c r="AB13" s="401"/>
      <c r="AC13" s="445">
        <v>961</v>
      </c>
      <c r="AD13" s="446"/>
      <c r="AE13" s="446"/>
      <c r="AF13" s="446"/>
      <c r="AG13" s="488"/>
      <c r="AH13" s="445">
        <v>916</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-1916536</v>
      </c>
      <c r="BO13" s="395"/>
      <c r="BP13" s="395"/>
      <c r="BQ13" s="395"/>
      <c r="BR13" s="395"/>
      <c r="BS13" s="395"/>
      <c r="BT13" s="395"/>
      <c r="BU13" s="396"/>
      <c r="BV13" s="394">
        <v>-970686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4.3</v>
      </c>
      <c r="CU13" s="392"/>
      <c r="CV13" s="392"/>
      <c r="CW13" s="392"/>
      <c r="CX13" s="392"/>
      <c r="CY13" s="392"/>
      <c r="CZ13" s="392"/>
      <c r="DA13" s="393"/>
      <c r="DB13" s="391">
        <v>4.8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308937</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21.9</v>
      </c>
      <c r="CU14" s="493"/>
      <c r="CV14" s="493"/>
      <c r="CW14" s="493"/>
      <c r="CX14" s="493"/>
      <c r="CY14" s="493"/>
      <c r="CZ14" s="493"/>
      <c r="DA14" s="494"/>
      <c r="DB14" s="492">
        <v>19.399999999999999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300724</v>
      </c>
      <c r="S15" s="479"/>
      <c r="T15" s="479"/>
      <c r="U15" s="479"/>
      <c r="V15" s="480"/>
      <c r="W15" s="410" t="s">
        <v>137</v>
      </c>
      <c r="X15" s="411"/>
      <c r="Y15" s="411"/>
      <c r="Z15" s="411"/>
      <c r="AA15" s="411"/>
      <c r="AB15" s="401"/>
      <c r="AC15" s="445">
        <v>41616</v>
      </c>
      <c r="AD15" s="446"/>
      <c r="AE15" s="446"/>
      <c r="AF15" s="446"/>
      <c r="AG15" s="488"/>
      <c r="AH15" s="445">
        <v>43101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45878328</v>
      </c>
      <c r="BO15" s="358"/>
      <c r="BP15" s="358"/>
      <c r="BQ15" s="358"/>
      <c r="BR15" s="358"/>
      <c r="BS15" s="358"/>
      <c r="BT15" s="358"/>
      <c r="BU15" s="359"/>
      <c r="BV15" s="357">
        <v>44600797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29.5</v>
      </c>
      <c r="AD16" s="482"/>
      <c r="AE16" s="482"/>
      <c r="AF16" s="482"/>
      <c r="AG16" s="483"/>
      <c r="AH16" s="481">
        <v>30.7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49370149</v>
      </c>
      <c r="BO16" s="395"/>
      <c r="BP16" s="395"/>
      <c r="BQ16" s="395"/>
      <c r="BR16" s="395"/>
      <c r="BS16" s="395"/>
      <c r="BT16" s="395"/>
      <c r="BU16" s="396"/>
      <c r="BV16" s="394">
        <v>47903440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98348</v>
      </c>
      <c r="AD17" s="446"/>
      <c r="AE17" s="446"/>
      <c r="AF17" s="446"/>
      <c r="AG17" s="488"/>
      <c r="AH17" s="445">
        <v>96234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58519024</v>
      </c>
      <c r="BO17" s="395"/>
      <c r="BP17" s="395"/>
      <c r="BQ17" s="395"/>
      <c r="BR17" s="395"/>
      <c r="BS17" s="395"/>
      <c r="BT17" s="395"/>
      <c r="BU17" s="396"/>
      <c r="BV17" s="394">
        <v>56853557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92.78</v>
      </c>
      <c r="M18" s="518"/>
      <c r="N18" s="518"/>
      <c r="O18" s="518"/>
      <c r="P18" s="518"/>
      <c r="Q18" s="518"/>
      <c r="R18" s="519"/>
      <c r="S18" s="519"/>
      <c r="T18" s="519"/>
      <c r="U18" s="519"/>
      <c r="V18" s="520"/>
      <c r="W18" s="412"/>
      <c r="X18" s="413"/>
      <c r="Y18" s="413"/>
      <c r="Z18" s="413"/>
      <c r="AA18" s="413"/>
      <c r="AB18" s="404"/>
      <c r="AC18" s="521">
        <v>69.8</v>
      </c>
      <c r="AD18" s="522"/>
      <c r="AE18" s="522"/>
      <c r="AF18" s="522"/>
      <c r="AG18" s="523"/>
      <c r="AH18" s="521">
        <v>68.599999999999994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63250598</v>
      </c>
      <c r="BO18" s="395"/>
      <c r="BP18" s="395"/>
      <c r="BQ18" s="395"/>
      <c r="BR18" s="395"/>
      <c r="BS18" s="395"/>
      <c r="BT18" s="395"/>
      <c r="BU18" s="396"/>
      <c r="BV18" s="394">
        <v>60781524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3327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77132223</v>
      </c>
      <c r="BO19" s="395"/>
      <c r="BP19" s="395"/>
      <c r="BQ19" s="395"/>
      <c r="BR19" s="395"/>
      <c r="BS19" s="395"/>
      <c r="BT19" s="395"/>
      <c r="BU19" s="396"/>
      <c r="BV19" s="394">
        <v>74335951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131000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85366963</v>
      </c>
      <c r="BO22" s="358"/>
      <c r="BP22" s="358"/>
      <c r="BQ22" s="358"/>
      <c r="BR22" s="358"/>
      <c r="BS22" s="358"/>
      <c r="BT22" s="358"/>
      <c r="BU22" s="359"/>
      <c r="BV22" s="357">
        <v>82907364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40716280</v>
      </c>
      <c r="BO23" s="395"/>
      <c r="BP23" s="395"/>
      <c r="BQ23" s="395"/>
      <c r="BR23" s="395"/>
      <c r="BS23" s="395"/>
      <c r="BT23" s="395"/>
      <c r="BU23" s="396"/>
      <c r="BV23" s="394">
        <v>43100370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10720</v>
      </c>
      <c r="R24" s="446"/>
      <c r="S24" s="446"/>
      <c r="T24" s="446"/>
      <c r="U24" s="446"/>
      <c r="V24" s="488"/>
      <c r="W24" s="540"/>
      <c r="X24" s="541"/>
      <c r="Y24" s="542"/>
      <c r="Z24" s="444" t="s">
        <v>162</v>
      </c>
      <c r="AA24" s="424"/>
      <c r="AB24" s="424"/>
      <c r="AC24" s="424"/>
      <c r="AD24" s="424"/>
      <c r="AE24" s="424"/>
      <c r="AF24" s="424"/>
      <c r="AG24" s="425"/>
      <c r="AH24" s="445">
        <v>1887</v>
      </c>
      <c r="AI24" s="446"/>
      <c r="AJ24" s="446"/>
      <c r="AK24" s="446"/>
      <c r="AL24" s="488"/>
      <c r="AM24" s="445">
        <v>5502492</v>
      </c>
      <c r="AN24" s="446"/>
      <c r="AO24" s="446"/>
      <c r="AP24" s="446"/>
      <c r="AQ24" s="446"/>
      <c r="AR24" s="488"/>
      <c r="AS24" s="445">
        <v>2916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58046849</v>
      </c>
      <c r="BO24" s="395"/>
      <c r="BP24" s="395"/>
      <c r="BQ24" s="395"/>
      <c r="BR24" s="395"/>
      <c r="BS24" s="395"/>
      <c r="BT24" s="395"/>
      <c r="BU24" s="396"/>
      <c r="BV24" s="394">
        <v>53770911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8940</v>
      </c>
      <c r="R25" s="446"/>
      <c r="S25" s="446"/>
      <c r="T25" s="446"/>
      <c r="U25" s="446"/>
      <c r="V25" s="488"/>
      <c r="W25" s="540"/>
      <c r="X25" s="541"/>
      <c r="Y25" s="542"/>
      <c r="Z25" s="444" t="s">
        <v>165</v>
      </c>
      <c r="AA25" s="424"/>
      <c r="AB25" s="424"/>
      <c r="AC25" s="424"/>
      <c r="AD25" s="424"/>
      <c r="AE25" s="424"/>
      <c r="AF25" s="424"/>
      <c r="AG25" s="425"/>
      <c r="AH25" s="445">
        <v>307</v>
      </c>
      <c r="AI25" s="446"/>
      <c r="AJ25" s="446"/>
      <c r="AK25" s="446"/>
      <c r="AL25" s="488"/>
      <c r="AM25" s="445">
        <v>902273</v>
      </c>
      <c r="AN25" s="446"/>
      <c r="AO25" s="446"/>
      <c r="AP25" s="446"/>
      <c r="AQ25" s="446"/>
      <c r="AR25" s="488"/>
      <c r="AS25" s="445">
        <v>2939</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3468159</v>
      </c>
      <c r="BO25" s="358"/>
      <c r="BP25" s="358"/>
      <c r="BQ25" s="358"/>
      <c r="BR25" s="358"/>
      <c r="BS25" s="358"/>
      <c r="BT25" s="358"/>
      <c r="BU25" s="359"/>
      <c r="BV25" s="357">
        <v>3931853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7790</v>
      </c>
      <c r="R26" s="446"/>
      <c r="S26" s="446"/>
      <c r="T26" s="446"/>
      <c r="U26" s="446"/>
      <c r="V26" s="488"/>
      <c r="W26" s="540"/>
      <c r="X26" s="541"/>
      <c r="Y26" s="542"/>
      <c r="Z26" s="444" t="s">
        <v>168</v>
      </c>
      <c r="AA26" s="546"/>
      <c r="AB26" s="546"/>
      <c r="AC26" s="546"/>
      <c r="AD26" s="546"/>
      <c r="AE26" s="546"/>
      <c r="AF26" s="546"/>
      <c r="AG26" s="547"/>
      <c r="AH26" s="445">
        <v>175</v>
      </c>
      <c r="AI26" s="446"/>
      <c r="AJ26" s="446"/>
      <c r="AK26" s="446"/>
      <c r="AL26" s="488"/>
      <c r="AM26" s="445">
        <v>535150</v>
      </c>
      <c r="AN26" s="446"/>
      <c r="AO26" s="446"/>
      <c r="AP26" s="446"/>
      <c r="AQ26" s="446"/>
      <c r="AR26" s="488"/>
      <c r="AS26" s="445">
        <v>3058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6460</v>
      </c>
      <c r="R27" s="446"/>
      <c r="S27" s="446"/>
      <c r="T27" s="446"/>
      <c r="U27" s="446"/>
      <c r="V27" s="488"/>
      <c r="W27" s="540"/>
      <c r="X27" s="541"/>
      <c r="Y27" s="542"/>
      <c r="Z27" s="444" t="s">
        <v>171</v>
      </c>
      <c r="AA27" s="424"/>
      <c r="AB27" s="424"/>
      <c r="AC27" s="424"/>
      <c r="AD27" s="424"/>
      <c r="AE27" s="424"/>
      <c r="AF27" s="424"/>
      <c r="AG27" s="425"/>
      <c r="AH27" s="445">
        <v>7</v>
      </c>
      <c r="AI27" s="446"/>
      <c r="AJ27" s="446"/>
      <c r="AK27" s="446"/>
      <c r="AL27" s="488"/>
      <c r="AM27" s="445">
        <v>28406</v>
      </c>
      <c r="AN27" s="446"/>
      <c r="AO27" s="446"/>
      <c r="AP27" s="446"/>
      <c r="AQ27" s="446"/>
      <c r="AR27" s="488"/>
      <c r="AS27" s="445">
        <v>4058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2050000</v>
      </c>
      <c r="BO27" s="514"/>
      <c r="BP27" s="514"/>
      <c r="BQ27" s="514"/>
      <c r="BR27" s="514"/>
      <c r="BS27" s="514"/>
      <c r="BT27" s="514"/>
      <c r="BU27" s="515"/>
      <c r="BV27" s="513">
        <v>2050000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5840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7990867</v>
      </c>
      <c r="BO28" s="358"/>
      <c r="BP28" s="358"/>
      <c r="BQ28" s="358"/>
      <c r="BR28" s="358"/>
      <c r="BS28" s="358"/>
      <c r="BT28" s="358"/>
      <c r="BU28" s="359"/>
      <c r="BV28" s="357">
        <v>9945867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30</v>
      </c>
      <c r="M29" s="446"/>
      <c r="N29" s="446"/>
      <c r="O29" s="446"/>
      <c r="P29" s="488"/>
      <c r="Q29" s="445">
        <v>5360</v>
      </c>
      <c r="R29" s="446"/>
      <c r="S29" s="446"/>
      <c r="T29" s="446"/>
      <c r="U29" s="446"/>
      <c r="V29" s="488"/>
      <c r="W29" s="543"/>
      <c r="X29" s="544"/>
      <c r="Y29" s="545"/>
      <c r="Z29" s="444" t="s">
        <v>177</v>
      </c>
      <c r="AA29" s="424"/>
      <c r="AB29" s="424"/>
      <c r="AC29" s="424"/>
      <c r="AD29" s="424"/>
      <c r="AE29" s="424"/>
      <c r="AF29" s="424"/>
      <c r="AG29" s="425"/>
      <c r="AH29" s="445">
        <v>1894</v>
      </c>
      <c r="AI29" s="446"/>
      <c r="AJ29" s="446"/>
      <c r="AK29" s="446"/>
      <c r="AL29" s="488"/>
      <c r="AM29" s="445">
        <v>5530898</v>
      </c>
      <c r="AN29" s="446"/>
      <c r="AO29" s="446"/>
      <c r="AP29" s="446"/>
      <c r="AQ29" s="446"/>
      <c r="AR29" s="488"/>
      <c r="AS29" s="445">
        <v>2920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3300</v>
      </c>
      <c r="BO29" s="395"/>
      <c r="BP29" s="395"/>
      <c r="BQ29" s="395"/>
      <c r="BR29" s="395"/>
      <c r="BS29" s="395"/>
      <c r="BT29" s="395"/>
      <c r="BU29" s="396"/>
      <c r="BV29" s="394">
        <v>3200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5861856</v>
      </c>
      <c r="BO30" s="514"/>
      <c r="BP30" s="514"/>
      <c r="BQ30" s="514"/>
      <c r="BR30" s="514"/>
      <c r="BS30" s="514"/>
      <c r="BT30" s="514"/>
      <c r="BU30" s="515"/>
      <c r="BV30" s="513">
        <v>5476890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春日井市国民健康保険事業特別会計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IF('各会計、関係団体の財政状況及び健全化判断比率'!B31="","",'各会計、関係団体の財政状況及び健全化判断比率'!B31)</f>
        <v>春日井市水道事業会計</v>
      </c>
      <c r="AP34" s="585"/>
      <c r="AQ34" s="585"/>
      <c r="AR34" s="585"/>
      <c r="AS34" s="585"/>
      <c r="AT34" s="585"/>
      <c r="AU34" s="585"/>
      <c r="AV34" s="585"/>
      <c r="AW34" s="585"/>
      <c r="AX34" s="585"/>
      <c r="AY34" s="585"/>
      <c r="AZ34" s="585"/>
      <c r="BA34" s="585"/>
      <c r="BB34" s="585"/>
      <c r="BC34" s="585"/>
      <c r="BD34" s="175"/>
      <c r="BE34" s="584">
        <f>IF(BG34="","",MAX(C34:D43,U34:V43,AM34:AN43)+1)</f>
        <v>11</v>
      </c>
      <c r="BF34" s="584"/>
      <c r="BG34" s="585" t="str">
        <f>IF('各会計、関係団体の財政状況及び健全化判断比率'!B34="","",'各会計、関係団体の財政状況及び健全化判断比率'!B34)</f>
        <v>春日井市春日井インター北企業用地整備事業特別会計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尾張東部火葬場管理組合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かすがい市民文化財団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春日井市公共用地先行取得事業特別会計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春日井市後期高齢者医療事業特別会計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IF('各会計、関係団体の財政状況及び健全化判断比率'!B32="","",'各会計、関係団体の財政状況及び健全化判断比率'!B32)</f>
        <v>春日井市春日井市民病院事業会計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春日井小牧看護専門学校管理組合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春日井市土地開発公社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春日井市民家防音事業特別会計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春日井市介護保険事業特別会計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IF('各会計、関係団体の財政状況及び健全化判断比率'!B33="","",'各会計、関係団体の財政状況及び健全化判断比率'!B33)</f>
        <v>春日井市公共下水道事業会計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愛知県後期高齢者医療広域連合（一般会計）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春日井市健康管理事業団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f>IF(E37="","",C36+1)</f>
        <v>4</v>
      </c>
      <c r="D37" s="584"/>
      <c r="E37" s="585" t="str">
        <f>IF('各会計、関係団体の財政状況及び健全化判断比率'!B10="","",'各会計、関係団体の財政状況及び健全化判断比率'!B10)</f>
        <v>春日井市潮見坂平和公園事業特別会計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愛知県後期高齢者医療広域連合（後期高齢者医療特別会計）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春日井市スポーツ・ふれあい財団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春日井市食育推進給食会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21</v>
      </c>
      <c r="CP39" s="584"/>
      <c r="CQ39" s="585" t="str">
        <f>IF('各会計、関係団体の財政状況及び健全化判断比率'!BS12="","",'各会計、関係団体の財政状況及び健全化判断比率'!BS12)</f>
        <v>勝川開発</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22</v>
      </c>
      <c r="CP40" s="584"/>
      <c r="CQ40" s="585" t="str">
        <f>IF('各会計、関係団体の財政状況及び健全化判断比率'!BS13="","",'各会計、関係団体の財政状況及び健全化判断比率'!BS13)</f>
        <v>高蔵寺まちづくり</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PGgH9FnUWb8TQdI/2JBVlG/E+Z13c2lpZQpFb8BvWucsBUURUXuw9fLqY8YoyC0Ow+WFqTF6GjLimmL7ksykng==" saltValue="aU+HfJXznwXKKYlXs3yW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53371995</v>
      </c>
      <c r="S5" s="600"/>
      <c r="T5" s="600"/>
      <c r="U5" s="600"/>
      <c r="V5" s="600"/>
      <c r="W5" s="600"/>
      <c r="X5" s="600"/>
      <c r="Y5" s="601"/>
      <c r="Z5" s="602">
        <v>45.4</v>
      </c>
      <c r="AA5" s="602"/>
      <c r="AB5" s="602"/>
      <c r="AC5" s="602"/>
      <c r="AD5" s="603">
        <v>49068510</v>
      </c>
      <c r="AE5" s="603"/>
      <c r="AF5" s="603"/>
      <c r="AG5" s="603"/>
      <c r="AH5" s="603"/>
      <c r="AI5" s="603"/>
      <c r="AJ5" s="603"/>
      <c r="AK5" s="603"/>
      <c r="AL5" s="604">
        <v>76.5</v>
      </c>
      <c r="AM5" s="605"/>
      <c r="AN5" s="605"/>
      <c r="AO5" s="606"/>
      <c r="AP5" s="596" t="s">
        <v>216</v>
      </c>
      <c r="AQ5" s="597"/>
      <c r="AR5" s="597"/>
      <c r="AS5" s="597"/>
      <c r="AT5" s="597"/>
      <c r="AU5" s="597"/>
      <c r="AV5" s="597"/>
      <c r="AW5" s="597"/>
      <c r="AX5" s="597"/>
      <c r="AY5" s="597"/>
      <c r="AZ5" s="597"/>
      <c r="BA5" s="597"/>
      <c r="BB5" s="597"/>
      <c r="BC5" s="597"/>
      <c r="BD5" s="597"/>
      <c r="BE5" s="597"/>
      <c r="BF5" s="598"/>
      <c r="BG5" s="610">
        <v>47197648</v>
      </c>
      <c r="BH5" s="611"/>
      <c r="BI5" s="611"/>
      <c r="BJ5" s="611"/>
      <c r="BK5" s="611"/>
      <c r="BL5" s="611"/>
      <c r="BM5" s="611"/>
      <c r="BN5" s="612"/>
      <c r="BO5" s="613">
        <v>88.4</v>
      </c>
      <c r="BP5" s="613"/>
      <c r="BQ5" s="613"/>
      <c r="BR5" s="613"/>
      <c r="BS5" s="614">
        <v>394555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725666</v>
      </c>
      <c r="S6" s="611"/>
      <c r="T6" s="611"/>
      <c r="U6" s="611"/>
      <c r="V6" s="611"/>
      <c r="W6" s="611"/>
      <c r="X6" s="611"/>
      <c r="Y6" s="612"/>
      <c r="Z6" s="613">
        <v>0.6</v>
      </c>
      <c r="AA6" s="613"/>
      <c r="AB6" s="613"/>
      <c r="AC6" s="613"/>
      <c r="AD6" s="614">
        <v>725666</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47197648</v>
      </c>
      <c r="BH6" s="611"/>
      <c r="BI6" s="611"/>
      <c r="BJ6" s="611"/>
      <c r="BK6" s="611"/>
      <c r="BL6" s="611"/>
      <c r="BM6" s="611"/>
      <c r="BN6" s="612"/>
      <c r="BO6" s="613">
        <v>88.4</v>
      </c>
      <c r="BP6" s="613"/>
      <c r="BQ6" s="613"/>
      <c r="BR6" s="613"/>
      <c r="BS6" s="614">
        <v>394555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458401</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458401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21437</v>
      </c>
      <c r="S7" s="611"/>
      <c r="T7" s="611"/>
      <c r="U7" s="611"/>
      <c r="V7" s="611"/>
      <c r="W7" s="611"/>
      <c r="X7" s="611"/>
      <c r="Y7" s="612"/>
      <c r="Z7" s="613">
        <v>0</v>
      </c>
      <c r="AA7" s="613"/>
      <c r="AB7" s="613"/>
      <c r="AC7" s="613"/>
      <c r="AD7" s="614">
        <v>21437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22722249</v>
      </c>
      <c r="BH7" s="611"/>
      <c r="BI7" s="611"/>
      <c r="BJ7" s="611"/>
      <c r="BK7" s="611"/>
      <c r="BL7" s="611"/>
      <c r="BM7" s="611"/>
      <c r="BN7" s="612"/>
      <c r="BO7" s="613">
        <v>42.6</v>
      </c>
      <c r="BP7" s="613"/>
      <c r="BQ7" s="613"/>
      <c r="BR7" s="613"/>
      <c r="BS7" s="614">
        <v>394555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7541212</v>
      </c>
      <c r="CS7" s="611"/>
      <c r="CT7" s="611"/>
      <c r="CU7" s="611"/>
      <c r="CV7" s="611"/>
      <c r="CW7" s="611"/>
      <c r="CX7" s="611"/>
      <c r="CY7" s="612"/>
      <c r="CZ7" s="613">
        <v>6.4</v>
      </c>
      <c r="DA7" s="613"/>
      <c r="DB7" s="613"/>
      <c r="DC7" s="613"/>
      <c r="DD7" s="619">
        <v>319068</v>
      </c>
      <c r="DE7" s="611"/>
      <c r="DF7" s="611"/>
      <c r="DG7" s="611"/>
      <c r="DH7" s="611"/>
      <c r="DI7" s="611"/>
      <c r="DJ7" s="611"/>
      <c r="DK7" s="611"/>
      <c r="DL7" s="611"/>
      <c r="DM7" s="611"/>
      <c r="DN7" s="611"/>
      <c r="DO7" s="611"/>
      <c r="DP7" s="612"/>
      <c r="DQ7" s="619">
        <v>6244042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445150</v>
      </c>
      <c r="S8" s="611"/>
      <c r="T8" s="611"/>
      <c r="U8" s="611"/>
      <c r="V8" s="611"/>
      <c r="W8" s="611"/>
      <c r="X8" s="611"/>
      <c r="Y8" s="612"/>
      <c r="Z8" s="613">
        <v>0.4</v>
      </c>
      <c r="AA8" s="613"/>
      <c r="AB8" s="613"/>
      <c r="AC8" s="613"/>
      <c r="AD8" s="614">
        <v>445150</v>
      </c>
      <c r="AE8" s="614"/>
      <c r="AF8" s="614"/>
      <c r="AG8" s="614"/>
      <c r="AH8" s="614"/>
      <c r="AI8" s="614"/>
      <c r="AJ8" s="614"/>
      <c r="AK8" s="614"/>
      <c r="AL8" s="615">
        <v>0.7</v>
      </c>
      <c r="AM8" s="616"/>
      <c r="AN8" s="616"/>
      <c r="AO8" s="617"/>
      <c r="AP8" s="607" t="s">
        <v>227</v>
      </c>
      <c r="AQ8" s="608"/>
      <c r="AR8" s="608"/>
      <c r="AS8" s="608"/>
      <c r="AT8" s="608"/>
      <c r="AU8" s="608"/>
      <c r="AV8" s="608"/>
      <c r="AW8" s="608"/>
      <c r="AX8" s="608"/>
      <c r="AY8" s="608"/>
      <c r="AZ8" s="608"/>
      <c r="BA8" s="608"/>
      <c r="BB8" s="608"/>
      <c r="BC8" s="608"/>
      <c r="BD8" s="608"/>
      <c r="BE8" s="608"/>
      <c r="BF8" s="609"/>
      <c r="BG8" s="610">
        <v>570191</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54256120</v>
      </c>
      <c r="CS8" s="611"/>
      <c r="CT8" s="611"/>
      <c r="CU8" s="611"/>
      <c r="CV8" s="611"/>
      <c r="CW8" s="611"/>
      <c r="CX8" s="611"/>
      <c r="CY8" s="612"/>
      <c r="CZ8" s="613">
        <v>46.3</v>
      </c>
      <c r="DA8" s="613"/>
      <c r="DB8" s="613"/>
      <c r="DC8" s="613"/>
      <c r="DD8" s="619">
        <v>2506718</v>
      </c>
      <c r="DE8" s="611"/>
      <c r="DF8" s="611"/>
      <c r="DG8" s="611"/>
      <c r="DH8" s="611"/>
      <c r="DI8" s="611"/>
      <c r="DJ8" s="611"/>
      <c r="DK8" s="611"/>
      <c r="DL8" s="611"/>
      <c r="DM8" s="611"/>
      <c r="DN8" s="611"/>
      <c r="DO8" s="611"/>
      <c r="DP8" s="612"/>
      <c r="DQ8" s="619">
        <v>29428516</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458572</v>
      </c>
      <c r="S9" s="611"/>
      <c r="T9" s="611"/>
      <c r="U9" s="611"/>
      <c r="V9" s="611"/>
      <c r="W9" s="611"/>
      <c r="X9" s="611"/>
      <c r="Y9" s="612"/>
      <c r="Z9" s="613">
        <v>0.4</v>
      </c>
      <c r="AA9" s="613"/>
      <c r="AB9" s="613"/>
      <c r="AC9" s="613"/>
      <c r="AD9" s="614">
        <v>458572</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19473146</v>
      </c>
      <c r="BH9" s="611"/>
      <c r="BI9" s="611"/>
      <c r="BJ9" s="611"/>
      <c r="BK9" s="611"/>
      <c r="BL9" s="611"/>
      <c r="BM9" s="611"/>
      <c r="BN9" s="612"/>
      <c r="BO9" s="613">
        <v>36.5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13471213</v>
      </c>
      <c r="CS9" s="611"/>
      <c r="CT9" s="611"/>
      <c r="CU9" s="611"/>
      <c r="CV9" s="611"/>
      <c r="CW9" s="611"/>
      <c r="CX9" s="611"/>
      <c r="CY9" s="612"/>
      <c r="CZ9" s="613">
        <v>11.5</v>
      </c>
      <c r="DA9" s="613"/>
      <c r="DB9" s="613"/>
      <c r="DC9" s="613"/>
      <c r="DD9" s="619">
        <v>2715225</v>
      </c>
      <c r="DE9" s="611"/>
      <c r="DF9" s="611"/>
      <c r="DG9" s="611"/>
      <c r="DH9" s="611"/>
      <c r="DI9" s="611"/>
      <c r="DJ9" s="611"/>
      <c r="DK9" s="611"/>
      <c r="DL9" s="611"/>
      <c r="DM9" s="611"/>
      <c r="DN9" s="611"/>
      <c r="DO9" s="611"/>
      <c r="DP9" s="612"/>
      <c r="DQ9" s="619">
        <v>10284628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807304</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31500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1500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7371451</v>
      </c>
      <c r="S11" s="611"/>
      <c r="T11" s="611"/>
      <c r="U11" s="611"/>
      <c r="V11" s="611"/>
      <c r="W11" s="611"/>
      <c r="X11" s="611"/>
      <c r="Y11" s="612"/>
      <c r="Z11" s="615">
        <v>6.3</v>
      </c>
      <c r="AA11" s="616"/>
      <c r="AB11" s="616"/>
      <c r="AC11" s="622"/>
      <c r="AD11" s="619">
        <v>7371451</v>
      </c>
      <c r="AE11" s="611"/>
      <c r="AF11" s="611"/>
      <c r="AG11" s="611"/>
      <c r="AH11" s="611"/>
      <c r="AI11" s="611"/>
      <c r="AJ11" s="611"/>
      <c r="AK11" s="612"/>
      <c r="AL11" s="615">
        <v>11.5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1871608</v>
      </c>
      <c r="BH11" s="611"/>
      <c r="BI11" s="611"/>
      <c r="BJ11" s="611"/>
      <c r="BK11" s="611"/>
      <c r="BL11" s="611"/>
      <c r="BM11" s="611"/>
      <c r="BN11" s="612"/>
      <c r="BO11" s="613">
        <v>3.5</v>
      </c>
      <c r="BP11" s="613"/>
      <c r="BQ11" s="613"/>
      <c r="BR11" s="613"/>
      <c r="BS11" s="614">
        <v>394555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349752</v>
      </c>
      <c r="CS11" s="611"/>
      <c r="CT11" s="611"/>
      <c r="CU11" s="611"/>
      <c r="CV11" s="611"/>
      <c r="CW11" s="611"/>
      <c r="CX11" s="611"/>
      <c r="CY11" s="612"/>
      <c r="CZ11" s="613">
        <v>0.3</v>
      </c>
      <c r="DA11" s="613"/>
      <c r="DB11" s="613"/>
      <c r="DC11" s="613"/>
      <c r="DD11" s="619">
        <v>114880</v>
      </c>
      <c r="DE11" s="611"/>
      <c r="DF11" s="611"/>
      <c r="DG11" s="611"/>
      <c r="DH11" s="611"/>
      <c r="DI11" s="611"/>
      <c r="DJ11" s="611"/>
      <c r="DK11" s="611"/>
      <c r="DL11" s="611"/>
      <c r="DM11" s="611"/>
      <c r="DN11" s="611"/>
      <c r="DO11" s="611"/>
      <c r="DP11" s="612"/>
      <c r="DQ11" s="619">
        <v>306491</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37096</v>
      </c>
      <c r="S12" s="611"/>
      <c r="T12" s="611"/>
      <c r="U12" s="611"/>
      <c r="V12" s="611"/>
      <c r="W12" s="611"/>
      <c r="X12" s="611"/>
      <c r="Y12" s="612"/>
      <c r="Z12" s="613">
        <v>0</v>
      </c>
      <c r="AA12" s="613"/>
      <c r="AB12" s="613"/>
      <c r="AC12" s="613"/>
      <c r="AD12" s="614">
        <v>37096</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21932495</v>
      </c>
      <c r="BH12" s="611"/>
      <c r="BI12" s="611"/>
      <c r="BJ12" s="611"/>
      <c r="BK12" s="611"/>
      <c r="BL12" s="611"/>
      <c r="BM12" s="611"/>
      <c r="BN12" s="612"/>
      <c r="BO12" s="613">
        <v>41.1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2751966</v>
      </c>
      <c r="CS12" s="611"/>
      <c r="CT12" s="611"/>
      <c r="CU12" s="611"/>
      <c r="CV12" s="611"/>
      <c r="CW12" s="611"/>
      <c r="CX12" s="611"/>
      <c r="CY12" s="612"/>
      <c r="CZ12" s="613">
        <v>2.2999999999999998</v>
      </c>
      <c r="DA12" s="613"/>
      <c r="DB12" s="613"/>
      <c r="DC12" s="613"/>
      <c r="DD12" s="619">
        <v>22794</v>
      </c>
      <c r="DE12" s="611"/>
      <c r="DF12" s="611"/>
      <c r="DG12" s="611"/>
      <c r="DH12" s="611"/>
      <c r="DI12" s="611"/>
      <c r="DJ12" s="611"/>
      <c r="DK12" s="611"/>
      <c r="DL12" s="611"/>
      <c r="DM12" s="611"/>
      <c r="DN12" s="611"/>
      <c r="DO12" s="611"/>
      <c r="DP12" s="612"/>
      <c r="DQ12" s="619">
        <v>1619351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21746668</v>
      </c>
      <c r="BH13" s="611"/>
      <c r="BI13" s="611"/>
      <c r="BJ13" s="611"/>
      <c r="BK13" s="611"/>
      <c r="BL13" s="611"/>
      <c r="BM13" s="611"/>
      <c r="BN13" s="612"/>
      <c r="BO13" s="613">
        <v>40.700000000000003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10595816</v>
      </c>
      <c r="CS13" s="611"/>
      <c r="CT13" s="611"/>
      <c r="CU13" s="611"/>
      <c r="CV13" s="611"/>
      <c r="CW13" s="611"/>
      <c r="CX13" s="611"/>
      <c r="CY13" s="612"/>
      <c r="CZ13" s="613">
        <v>9</v>
      </c>
      <c r="DA13" s="613"/>
      <c r="DB13" s="613"/>
      <c r="DC13" s="613"/>
      <c r="DD13" s="619">
        <v>4839514</v>
      </c>
      <c r="DE13" s="611"/>
      <c r="DF13" s="611"/>
      <c r="DG13" s="611"/>
      <c r="DH13" s="611"/>
      <c r="DI13" s="611"/>
      <c r="DJ13" s="611"/>
      <c r="DK13" s="611"/>
      <c r="DL13" s="611"/>
      <c r="DM13" s="611"/>
      <c r="DN13" s="611"/>
      <c r="DO13" s="611"/>
      <c r="DP13" s="612"/>
      <c r="DQ13" s="619">
        <v>7290496</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1389</v>
      </c>
      <c r="S14" s="611"/>
      <c r="T14" s="611"/>
      <c r="U14" s="611"/>
      <c r="V14" s="611"/>
      <c r="W14" s="611"/>
      <c r="X14" s="611"/>
      <c r="Y14" s="612"/>
      <c r="Z14" s="613">
        <v>0</v>
      </c>
      <c r="AA14" s="613"/>
      <c r="AB14" s="613"/>
      <c r="AC14" s="613"/>
      <c r="AD14" s="614">
        <v>1389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685915</v>
      </c>
      <c r="BH14" s="611"/>
      <c r="BI14" s="611"/>
      <c r="BJ14" s="611"/>
      <c r="BK14" s="611"/>
      <c r="BL14" s="611"/>
      <c r="BM14" s="611"/>
      <c r="BN14" s="612"/>
      <c r="BO14" s="613">
        <v>1.3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5909903</v>
      </c>
      <c r="CS14" s="611"/>
      <c r="CT14" s="611"/>
      <c r="CU14" s="611"/>
      <c r="CV14" s="611"/>
      <c r="CW14" s="611"/>
      <c r="CX14" s="611"/>
      <c r="CY14" s="612"/>
      <c r="CZ14" s="613">
        <v>5</v>
      </c>
      <c r="DA14" s="613"/>
      <c r="DB14" s="613"/>
      <c r="DC14" s="613"/>
      <c r="DD14" s="619">
        <v>3132898</v>
      </c>
      <c r="DE14" s="611"/>
      <c r="DF14" s="611"/>
      <c r="DG14" s="611"/>
      <c r="DH14" s="611"/>
      <c r="DI14" s="611"/>
      <c r="DJ14" s="611"/>
      <c r="DK14" s="611"/>
      <c r="DL14" s="611"/>
      <c r="DM14" s="611"/>
      <c r="DN14" s="611"/>
      <c r="DO14" s="611"/>
      <c r="DP14" s="612"/>
      <c r="DQ14" s="619">
        <v>3517831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1856989</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13585915</v>
      </c>
      <c r="CS15" s="611"/>
      <c r="CT15" s="611"/>
      <c r="CU15" s="611"/>
      <c r="CV15" s="611"/>
      <c r="CW15" s="611"/>
      <c r="CX15" s="611"/>
      <c r="CY15" s="612"/>
      <c r="CZ15" s="613">
        <v>11.6</v>
      </c>
      <c r="DA15" s="613"/>
      <c r="DB15" s="613"/>
      <c r="DC15" s="613"/>
      <c r="DD15" s="619">
        <v>2724165</v>
      </c>
      <c r="DE15" s="611"/>
      <c r="DF15" s="611"/>
      <c r="DG15" s="611"/>
      <c r="DH15" s="611"/>
      <c r="DI15" s="611"/>
      <c r="DJ15" s="611"/>
      <c r="DK15" s="611"/>
      <c r="DL15" s="611"/>
      <c r="DM15" s="611"/>
      <c r="DN15" s="611"/>
      <c r="DO15" s="611"/>
      <c r="DP15" s="612"/>
      <c r="DQ15" s="619">
        <v>9492453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173910</v>
      </c>
      <c r="S16" s="611"/>
      <c r="T16" s="611"/>
      <c r="U16" s="611"/>
      <c r="V16" s="611"/>
      <c r="W16" s="611"/>
      <c r="X16" s="611"/>
      <c r="Y16" s="612"/>
      <c r="Z16" s="613">
        <v>0.1</v>
      </c>
      <c r="AA16" s="613"/>
      <c r="AB16" s="613"/>
      <c r="AC16" s="613"/>
      <c r="AD16" s="614">
        <v>173910</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400</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400</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845213</v>
      </c>
      <c r="S17" s="611"/>
      <c r="T17" s="611"/>
      <c r="U17" s="611"/>
      <c r="V17" s="611"/>
      <c r="W17" s="611"/>
      <c r="X17" s="611"/>
      <c r="Y17" s="612"/>
      <c r="Z17" s="613">
        <v>0.7</v>
      </c>
      <c r="AA17" s="613"/>
      <c r="AB17" s="613"/>
      <c r="AC17" s="613"/>
      <c r="AD17" s="614">
        <v>845213</v>
      </c>
      <c r="AE17" s="614"/>
      <c r="AF17" s="614"/>
      <c r="AG17" s="614"/>
      <c r="AH17" s="614"/>
      <c r="AI17" s="614"/>
      <c r="AJ17" s="614"/>
      <c r="AK17" s="614"/>
      <c r="AL17" s="615">
        <v>1.3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8182879</v>
      </c>
      <c r="CS17" s="611"/>
      <c r="CT17" s="611"/>
      <c r="CU17" s="611"/>
      <c r="CV17" s="611"/>
      <c r="CW17" s="611"/>
      <c r="CX17" s="611"/>
      <c r="CY17" s="612"/>
      <c r="CZ17" s="613">
        <v>7</v>
      </c>
      <c r="DA17" s="613"/>
      <c r="DB17" s="613"/>
      <c r="DC17" s="613"/>
      <c r="DD17" s="619" t="s">
        <v>122</v>
      </c>
      <c r="DE17" s="611"/>
      <c r="DF17" s="611"/>
      <c r="DG17" s="611"/>
      <c r="DH17" s="611"/>
      <c r="DI17" s="611"/>
      <c r="DJ17" s="611"/>
      <c r="DK17" s="611"/>
      <c r="DL17" s="611"/>
      <c r="DM17" s="611"/>
      <c r="DN17" s="611"/>
      <c r="DO17" s="611"/>
      <c r="DP17" s="612"/>
      <c r="DQ17" s="619">
        <v>8099184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422086</v>
      </c>
      <c r="S18" s="611"/>
      <c r="T18" s="611"/>
      <c r="U18" s="611"/>
      <c r="V18" s="611"/>
      <c r="W18" s="611"/>
      <c r="X18" s="611"/>
      <c r="Y18" s="612"/>
      <c r="Z18" s="613">
        <v>0.4</v>
      </c>
      <c r="AA18" s="613"/>
      <c r="AB18" s="613"/>
      <c r="AC18" s="613"/>
      <c r="AD18" s="614">
        <v>422086</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389332</v>
      </c>
      <c r="S19" s="611"/>
      <c r="T19" s="611"/>
      <c r="U19" s="611"/>
      <c r="V19" s="611"/>
      <c r="W19" s="611"/>
      <c r="X19" s="611"/>
      <c r="Y19" s="612"/>
      <c r="Z19" s="613">
        <v>0.3</v>
      </c>
      <c r="AA19" s="613"/>
      <c r="AB19" s="613"/>
      <c r="AC19" s="613"/>
      <c r="AD19" s="614">
        <v>389332</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6174347</v>
      </c>
      <c r="BH19" s="611"/>
      <c r="BI19" s="611"/>
      <c r="BJ19" s="611"/>
      <c r="BK19" s="611"/>
      <c r="BL19" s="611"/>
      <c r="BM19" s="611"/>
      <c r="BN19" s="612"/>
      <c r="BO19" s="613">
        <v>11.6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32754</v>
      </c>
      <c r="S20" s="611"/>
      <c r="T20" s="611"/>
      <c r="U20" s="611"/>
      <c r="V20" s="611"/>
      <c r="W20" s="611"/>
      <c r="X20" s="611"/>
      <c r="Y20" s="612"/>
      <c r="Z20" s="613">
        <v>0</v>
      </c>
      <c r="AA20" s="613"/>
      <c r="AB20" s="613"/>
      <c r="AC20" s="613"/>
      <c r="AD20" s="614">
        <v>32754</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6174347</v>
      </c>
      <c r="BH20" s="611"/>
      <c r="BI20" s="611"/>
      <c r="BJ20" s="611"/>
      <c r="BK20" s="611"/>
      <c r="BL20" s="611"/>
      <c r="BM20" s="611"/>
      <c r="BN20" s="612"/>
      <c r="BO20" s="613">
        <v>11.6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117135077</v>
      </c>
      <c r="CS20" s="611"/>
      <c r="CT20" s="611"/>
      <c r="CU20" s="611"/>
      <c r="CV20" s="611"/>
      <c r="CW20" s="611"/>
      <c r="CX20" s="611"/>
      <c r="CY20" s="612"/>
      <c r="CZ20" s="613">
        <v>100</v>
      </c>
      <c r="DA20" s="613"/>
      <c r="DB20" s="613"/>
      <c r="DC20" s="613"/>
      <c r="DD20" s="619">
        <v>16375262</v>
      </c>
      <c r="DE20" s="611"/>
      <c r="DF20" s="611"/>
      <c r="DG20" s="611"/>
      <c r="DH20" s="611"/>
      <c r="DI20" s="611"/>
      <c r="DJ20" s="611"/>
      <c r="DK20" s="611"/>
      <c r="DL20" s="611"/>
      <c r="DM20" s="611"/>
      <c r="DN20" s="611"/>
      <c r="DO20" s="611"/>
      <c r="DP20" s="612"/>
      <c r="DQ20" s="619">
        <v>76743293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3810611</v>
      </c>
      <c r="S21" s="611"/>
      <c r="T21" s="611"/>
      <c r="U21" s="611"/>
      <c r="V21" s="611"/>
      <c r="W21" s="611"/>
      <c r="X21" s="611"/>
      <c r="Y21" s="612"/>
      <c r="Z21" s="613">
        <v>3.2</v>
      </c>
      <c r="AA21" s="613"/>
      <c r="AB21" s="613"/>
      <c r="AC21" s="613"/>
      <c r="AD21" s="614">
        <v>3491819</v>
      </c>
      <c r="AE21" s="614"/>
      <c r="AF21" s="614"/>
      <c r="AG21" s="614"/>
      <c r="AH21" s="614"/>
      <c r="AI21" s="614"/>
      <c r="AJ21" s="614"/>
      <c r="AK21" s="614"/>
      <c r="AL21" s="615">
        <v>5.4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3491819</v>
      </c>
      <c r="S22" s="611"/>
      <c r="T22" s="611"/>
      <c r="U22" s="611"/>
      <c r="V22" s="611"/>
      <c r="W22" s="611"/>
      <c r="X22" s="611"/>
      <c r="Y22" s="612"/>
      <c r="Z22" s="613">
        <v>3</v>
      </c>
      <c r="AA22" s="613"/>
      <c r="AB22" s="613"/>
      <c r="AC22" s="613"/>
      <c r="AD22" s="614">
        <v>3491819</v>
      </c>
      <c r="AE22" s="614"/>
      <c r="AF22" s="614"/>
      <c r="AG22" s="614"/>
      <c r="AH22" s="614"/>
      <c r="AI22" s="614"/>
      <c r="AJ22" s="614"/>
      <c r="AK22" s="614"/>
      <c r="AL22" s="615">
        <v>5.4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1870862</v>
      </c>
      <c r="BH22" s="611"/>
      <c r="BI22" s="611"/>
      <c r="BJ22" s="611"/>
      <c r="BK22" s="611"/>
      <c r="BL22" s="611"/>
      <c r="BM22" s="611"/>
      <c r="BN22" s="612"/>
      <c r="BO22" s="613">
        <v>3.5</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318792</v>
      </c>
      <c r="S23" s="611"/>
      <c r="T23" s="611"/>
      <c r="U23" s="611"/>
      <c r="V23" s="611"/>
      <c r="W23" s="611"/>
      <c r="X23" s="611"/>
      <c r="Y23" s="612"/>
      <c r="Z23" s="613">
        <v>0.3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4303485</v>
      </c>
      <c r="BH23" s="611"/>
      <c r="BI23" s="611"/>
      <c r="BJ23" s="611"/>
      <c r="BK23" s="611"/>
      <c r="BL23" s="611"/>
      <c r="BM23" s="611"/>
      <c r="BN23" s="612"/>
      <c r="BO23" s="613">
        <v>8.1</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60444134</v>
      </c>
      <c r="CS24" s="600"/>
      <c r="CT24" s="600"/>
      <c r="CU24" s="600"/>
      <c r="CV24" s="600"/>
      <c r="CW24" s="600"/>
      <c r="CX24" s="600"/>
      <c r="CY24" s="601"/>
      <c r="CZ24" s="604">
        <v>51.6</v>
      </c>
      <c r="DA24" s="605"/>
      <c r="DB24" s="605"/>
      <c r="DC24" s="621"/>
      <c r="DD24" s="645">
        <v>38649743</v>
      </c>
      <c r="DE24" s="600"/>
      <c r="DF24" s="600"/>
      <c r="DG24" s="600"/>
      <c r="DH24" s="600"/>
      <c r="DI24" s="600"/>
      <c r="DJ24" s="600"/>
      <c r="DK24" s="601"/>
      <c r="DL24" s="645">
        <v>35284564</v>
      </c>
      <c r="DM24" s="600"/>
      <c r="DN24" s="600"/>
      <c r="DO24" s="600"/>
      <c r="DP24" s="600"/>
      <c r="DQ24" s="600"/>
      <c r="DR24" s="600"/>
      <c r="DS24" s="600"/>
      <c r="DT24" s="600"/>
      <c r="DU24" s="600"/>
      <c r="DV24" s="601"/>
      <c r="DW24" s="604">
        <v>54.3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67684576</v>
      </c>
      <c r="S25" s="611"/>
      <c r="T25" s="611"/>
      <c r="U25" s="611"/>
      <c r="V25" s="611"/>
      <c r="W25" s="611"/>
      <c r="X25" s="611"/>
      <c r="Y25" s="612"/>
      <c r="Z25" s="613">
        <v>57.6</v>
      </c>
      <c r="AA25" s="613"/>
      <c r="AB25" s="613"/>
      <c r="AC25" s="613"/>
      <c r="AD25" s="614">
        <v>63062299</v>
      </c>
      <c r="AE25" s="614"/>
      <c r="AF25" s="614"/>
      <c r="AG25" s="614"/>
      <c r="AH25" s="614"/>
      <c r="AI25" s="614"/>
      <c r="AJ25" s="614"/>
      <c r="AK25" s="614"/>
      <c r="AL25" s="615">
        <v>98.3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16943366</v>
      </c>
      <c r="CS25" s="642"/>
      <c r="CT25" s="642"/>
      <c r="CU25" s="642"/>
      <c r="CV25" s="642"/>
      <c r="CW25" s="642"/>
      <c r="CX25" s="642"/>
      <c r="CY25" s="643"/>
      <c r="CZ25" s="615">
        <v>14.5</v>
      </c>
      <c r="DA25" s="640"/>
      <c r="DB25" s="640"/>
      <c r="DC25" s="644"/>
      <c r="DD25" s="619">
        <v>15659951</v>
      </c>
      <c r="DE25" s="642"/>
      <c r="DF25" s="642"/>
      <c r="DG25" s="642"/>
      <c r="DH25" s="642"/>
      <c r="DI25" s="642"/>
      <c r="DJ25" s="642"/>
      <c r="DK25" s="643"/>
      <c r="DL25" s="619">
        <v>15448119</v>
      </c>
      <c r="DM25" s="642"/>
      <c r="DN25" s="642"/>
      <c r="DO25" s="642"/>
      <c r="DP25" s="642"/>
      <c r="DQ25" s="642"/>
      <c r="DR25" s="642"/>
      <c r="DS25" s="642"/>
      <c r="DT25" s="642"/>
      <c r="DU25" s="642"/>
      <c r="DV25" s="643"/>
      <c r="DW25" s="615">
        <v>23.8</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41993</v>
      </c>
      <c r="S26" s="611"/>
      <c r="T26" s="611"/>
      <c r="U26" s="611"/>
      <c r="V26" s="611"/>
      <c r="W26" s="611"/>
      <c r="X26" s="611"/>
      <c r="Y26" s="612"/>
      <c r="Z26" s="613">
        <v>0</v>
      </c>
      <c r="AA26" s="613"/>
      <c r="AB26" s="613"/>
      <c r="AC26" s="613"/>
      <c r="AD26" s="614">
        <v>41993</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12106177</v>
      </c>
      <c r="CS26" s="611"/>
      <c r="CT26" s="611"/>
      <c r="CU26" s="611"/>
      <c r="CV26" s="611"/>
      <c r="CW26" s="611"/>
      <c r="CX26" s="611"/>
      <c r="CY26" s="612"/>
      <c r="CZ26" s="615">
        <v>10.3</v>
      </c>
      <c r="DA26" s="640"/>
      <c r="DB26" s="640"/>
      <c r="DC26" s="644"/>
      <c r="DD26" s="619">
        <v>11341046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410862</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53371995</v>
      </c>
      <c r="BH27" s="611"/>
      <c r="BI27" s="611"/>
      <c r="BJ27" s="611"/>
      <c r="BK27" s="611"/>
      <c r="BL27" s="611"/>
      <c r="BM27" s="611"/>
      <c r="BN27" s="612"/>
      <c r="BO27" s="613">
        <v>100</v>
      </c>
      <c r="BP27" s="613"/>
      <c r="BQ27" s="613"/>
      <c r="BR27" s="613"/>
      <c r="BS27" s="614">
        <v>394555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35317889</v>
      </c>
      <c r="CS27" s="642"/>
      <c r="CT27" s="642"/>
      <c r="CU27" s="642"/>
      <c r="CV27" s="642"/>
      <c r="CW27" s="642"/>
      <c r="CX27" s="642"/>
      <c r="CY27" s="643"/>
      <c r="CZ27" s="615">
        <v>30.2</v>
      </c>
      <c r="DA27" s="640"/>
      <c r="DB27" s="640"/>
      <c r="DC27" s="644"/>
      <c r="DD27" s="619">
        <v>14890608</v>
      </c>
      <c r="DE27" s="642"/>
      <c r="DF27" s="642"/>
      <c r="DG27" s="642"/>
      <c r="DH27" s="642"/>
      <c r="DI27" s="642"/>
      <c r="DJ27" s="642"/>
      <c r="DK27" s="643"/>
      <c r="DL27" s="619">
        <v>11737261</v>
      </c>
      <c r="DM27" s="642"/>
      <c r="DN27" s="642"/>
      <c r="DO27" s="642"/>
      <c r="DP27" s="642"/>
      <c r="DQ27" s="642"/>
      <c r="DR27" s="642"/>
      <c r="DS27" s="642"/>
      <c r="DT27" s="642"/>
      <c r="DU27" s="642"/>
      <c r="DV27" s="643"/>
      <c r="DW27" s="615">
        <v>18.100000000000001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1112020</v>
      </c>
      <c r="S28" s="611"/>
      <c r="T28" s="611"/>
      <c r="U28" s="611"/>
      <c r="V28" s="611"/>
      <c r="W28" s="611"/>
      <c r="X28" s="611"/>
      <c r="Y28" s="612"/>
      <c r="Z28" s="613">
        <v>0.9</v>
      </c>
      <c r="AA28" s="613"/>
      <c r="AB28" s="613"/>
      <c r="AC28" s="613"/>
      <c r="AD28" s="614">
        <v>236461</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8182879</v>
      </c>
      <c r="CS28" s="611"/>
      <c r="CT28" s="611"/>
      <c r="CU28" s="611"/>
      <c r="CV28" s="611"/>
      <c r="CW28" s="611"/>
      <c r="CX28" s="611"/>
      <c r="CY28" s="612"/>
      <c r="CZ28" s="615">
        <v>7</v>
      </c>
      <c r="DA28" s="640"/>
      <c r="DB28" s="640"/>
      <c r="DC28" s="644"/>
      <c r="DD28" s="619">
        <v>8099184</v>
      </c>
      <c r="DE28" s="611"/>
      <c r="DF28" s="611"/>
      <c r="DG28" s="611"/>
      <c r="DH28" s="611"/>
      <c r="DI28" s="611"/>
      <c r="DJ28" s="611"/>
      <c r="DK28" s="612"/>
      <c r="DL28" s="619">
        <v>8099184</v>
      </c>
      <c r="DM28" s="611"/>
      <c r="DN28" s="611"/>
      <c r="DO28" s="611"/>
      <c r="DP28" s="611"/>
      <c r="DQ28" s="611"/>
      <c r="DR28" s="611"/>
      <c r="DS28" s="611"/>
      <c r="DT28" s="611"/>
      <c r="DU28" s="611"/>
      <c r="DV28" s="612"/>
      <c r="DW28" s="615">
        <v>12.5</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757749</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8182719</v>
      </c>
      <c r="CS29" s="642"/>
      <c r="CT29" s="642"/>
      <c r="CU29" s="642"/>
      <c r="CV29" s="642"/>
      <c r="CW29" s="642"/>
      <c r="CX29" s="642"/>
      <c r="CY29" s="643"/>
      <c r="CZ29" s="615">
        <v>7</v>
      </c>
      <c r="DA29" s="640"/>
      <c r="DB29" s="640"/>
      <c r="DC29" s="644"/>
      <c r="DD29" s="619">
        <v>8099024</v>
      </c>
      <c r="DE29" s="642"/>
      <c r="DF29" s="642"/>
      <c r="DG29" s="642"/>
      <c r="DH29" s="642"/>
      <c r="DI29" s="642"/>
      <c r="DJ29" s="642"/>
      <c r="DK29" s="643"/>
      <c r="DL29" s="619">
        <v>8099024</v>
      </c>
      <c r="DM29" s="642"/>
      <c r="DN29" s="642"/>
      <c r="DO29" s="642"/>
      <c r="DP29" s="642"/>
      <c r="DQ29" s="642"/>
      <c r="DR29" s="642"/>
      <c r="DS29" s="642"/>
      <c r="DT29" s="642"/>
      <c r="DU29" s="642"/>
      <c r="DV29" s="643"/>
      <c r="DW29" s="615">
        <v>12.5</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21295382</v>
      </c>
      <c r="S30" s="611"/>
      <c r="T30" s="611"/>
      <c r="U30" s="611"/>
      <c r="V30" s="611"/>
      <c r="W30" s="611"/>
      <c r="X30" s="611"/>
      <c r="Y30" s="612"/>
      <c r="Z30" s="613">
        <v>18.100000000000001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7854801</v>
      </c>
      <c r="CS30" s="611"/>
      <c r="CT30" s="611"/>
      <c r="CU30" s="611"/>
      <c r="CV30" s="611"/>
      <c r="CW30" s="611"/>
      <c r="CX30" s="611"/>
      <c r="CY30" s="612"/>
      <c r="CZ30" s="615">
        <v>6.7</v>
      </c>
      <c r="DA30" s="640"/>
      <c r="DB30" s="640"/>
      <c r="DC30" s="644"/>
      <c r="DD30" s="619">
        <v>7771106</v>
      </c>
      <c r="DE30" s="611"/>
      <c r="DF30" s="611"/>
      <c r="DG30" s="611"/>
      <c r="DH30" s="611"/>
      <c r="DI30" s="611"/>
      <c r="DJ30" s="611"/>
      <c r="DK30" s="612"/>
      <c r="DL30" s="619">
        <v>7771106</v>
      </c>
      <c r="DM30" s="611"/>
      <c r="DN30" s="611"/>
      <c r="DO30" s="611"/>
      <c r="DP30" s="611"/>
      <c r="DQ30" s="611"/>
      <c r="DR30" s="611"/>
      <c r="DS30" s="611"/>
      <c r="DT30" s="611"/>
      <c r="DU30" s="611"/>
      <c r="DV30" s="612"/>
      <c r="DW30" s="615">
        <v>12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v>148527</v>
      </c>
      <c r="S31" s="611"/>
      <c r="T31" s="611"/>
      <c r="U31" s="611"/>
      <c r="V31" s="611"/>
      <c r="W31" s="611"/>
      <c r="X31" s="611"/>
      <c r="Y31" s="612"/>
      <c r="Z31" s="613">
        <v>0.1</v>
      </c>
      <c r="AA31" s="613"/>
      <c r="AB31" s="613"/>
      <c r="AC31" s="613"/>
      <c r="AD31" s="614">
        <v>148527</v>
      </c>
      <c r="AE31" s="614"/>
      <c r="AF31" s="614"/>
      <c r="AG31" s="614"/>
      <c r="AH31" s="614"/>
      <c r="AI31" s="614"/>
      <c r="AJ31" s="614"/>
      <c r="AK31" s="614"/>
      <c r="AL31" s="615">
        <v>0.2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98.1</v>
      </c>
      <c r="BN31" s="654"/>
      <c r="BO31" s="654"/>
      <c r="BP31" s="654"/>
      <c r="BQ31" s="655"/>
      <c r="BR31" s="666">
        <v>99.4</v>
      </c>
      <c r="BS31" s="654"/>
      <c r="BT31" s="654"/>
      <c r="BU31" s="654"/>
      <c r="BV31" s="654"/>
      <c r="BW31" s="654"/>
      <c r="BX31" s="605">
        <v>98.1</v>
      </c>
      <c r="BY31" s="654"/>
      <c r="BZ31" s="654"/>
      <c r="CA31" s="654"/>
      <c r="CB31" s="655"/>
      <c r="CD31" s="648"/>
      <c r="CE31" s="649"/>
      <c r="CF31" s="607" t="s">
        <v>300</v>
      </c>
      <c r="CG31" s="608"/>
      <c r="CH31" s="608"/>
      <c r="CI31" s="608"/>
      <c r="CJ31" s="608"/>
      <c r="CK31" s="608"/>
      <c r="CL31" s="608"/>
      <c r="CM31" s="608"/>
      <c r="CN31" s="608"/>
      <c r="CO31" s="608"/>
      <c r="CP31" s="608"/>
      <c r="CQ31" s="609"/>
      <c r="CR31" s="610">
        <v>327918</v>
      </c>
      <c r="CS31" s="642"/>
      <c r="CT31" s="642"/>
      <c r="CU31" s="642"/>
      <c r="CV31" s="642"/>
      <c r="CW31" s="642"/>
      <c r="CX31" s="642"/>
      <c r="CY31" s="643"/>
      <c r="CZ31" s="615">
        <v>0.3</v>
      </c>
      <c r="DA31" s="640"/>
      <c r="DB31" s="640"/>
      <c r="DC31" s="644"/>
      <c r="DD31" s="619">
        <v>327918</v>
      </c>
      <c r="DE31" s="642"/>
      <c r="DF31" s="642"/>
      <c r="DG31" s="642"/>
      <c r="DH31" s="642"/>
      <c r="DI31" s="642"/>
      <c r="DJ31" s="642"/>
      <c r="DK31" s="643"/>
      <c r="DL31" s="619">
        <v>327918</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8153388</v>
      </c>
      <c r="S32" s="611"/>
      <c r="T32" s="611"/>
      <c r="U32" s="611"/>
      <c r="V32" s="611"/>
      <c r="W32" s="611"/>
      <c r="X32" s="611"/>
      <c r="Y32" s="612"/>
      <c r="Z32" s="613">
        <v>6.9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2"/>
      <c r="BI32" s="642"/>
      <c r="BJ32" s="642"/>
      <c r="BK32" s="642"/>
      <c r="BL32" s="642"/>
      <c r="BM32" s="616">
        <v>97</v>
      </c>
      <c r="BN32" s="642"/>
      <c r="BO32" s="642"/>
      <c r="BP32" s="642"/>
      <c r="BQ32" s="665"/>
      <c r="BR32" s="667">
        <v>99.1</v>
      </c>
      <c r="BS32" s="642"/>
      <c r="BT32" s="642"/>
      <c r="BU32" s="642"/>
      <c r="BV32" s="642"/>
      <c r="BW32" s="642"/>
      <c r="BX32" s="616">
        <v>97.1</v>
      </c>
      <c r="BY32" s="642"/>
      <c r="BZ32" s="642"/>
      <c r="CA32" s="642"/>
      <c r="CB32" s="665"/>
      <c r="CD32" s="650"/>
      <c r="CE32" s="651"/>
      <c r="CF32" s="607" t="s">
        <v>304</v>
      </c>
      <c r="CG32" s="608"/>
      <c r="CH32" s="608"/>
      <c r="CI32" s="608"/>
      <c r="CJ32" s="608"/>
      <c r="CK32" s="608"/>
      <c r="CL32" s="608"/>
      <c r="CM32" s="608"/>
      <c r="CN32" s="608"/>
      <c r="CO32" s="608"/>
      <c r="CP32" s="608"/>
      <c r="CQ32" s="609"/>
      <c r="CR32" s="610">
        <v>160</v>
      </c>
      <c r="CS32" s="611"/>
      <c r="CT32" s="611"/>
      <c r="CU32" s="611"/>
      <c r="CV32" s="611"/>
      <c r="CW32" s="611"/>
      <c r="CX32" s="611"/>
      <c r="CY32" s="612"/>
      <c r="CZ32" s="615">
        <v>0</v>
      </c>
      <c r="DA32" s="640"/>
      <c r="DB32" s="640"/>
      <c r="DC32" s="644"/>
      <c r="DD32" s="619">
        <v>160</v>
      </c>
      <c r="DE32" s="611"/>
      <c r="DF32" s="611"/>
      <c r="DG32" s="611"/>
      <c r="DH32" s="611"/>
      <c r="DI32" s="611"/>
      <c r="DJ32" s="611"/>
      <c r="DK32" s="612"/>
      <c r="DL32" s="619">
        <v>160</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810252</v>
      </c>
      <c r="S33" s="611"/>
      <c r="T33" s="611"/>
      <c r="U33" s="611"/>
      <c r="V33" s="611"/>
      <c r="W33" s="611"/>
      <c r="X33" s="611"/>
      <c r="Y33" s="612"/>
      <c r="Z33" s="613">
        <v>0.7</v>
      </c>
      <c r="AA33" s="613"/>
      <c r="AB33" s="613"/>
      <c r="AC33" s="613"/>
      <c r="AD33" s="614">
        <v>159419</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98.9</v>
      </c>
      <c r="BN33" s="669"/>
      <c r="BO33" s="669"/>
      <c r="BP33" s="669"/>
      <c r="BQ33" s="671"/>
      <c r="BR33" s="668">
        <v>99.6</v>
      </c>
      <c r="BS33" s="669"/>
      <c r="BT33" s="669"/>
      <c r="BU33" s="669"/>
      <c r="BV33" s="669"/>
      <c r="BW33" s="669"/>
      <c r="BX33" s="670">
        <v>98.8</v>
      </c>
      <c r="BY33" s="669"/>
      <c r="BZ33" s="669"/>
      <c r="CA33" s="669"/>
      <c r="CB33" s="671"/>
      <c r="CD33" s="607" t="s">
        <v>307</v>
      </c>
      <c r="CE33" s="608"/>
      <c r="CF33" s="608"/>
      <c r="CG33" s="608"/>
      <c r="CH33" s="608"/>
      <c r="CI33" s="608"/>
      <c r="CJ33" s="608"/>
      <c r="CK33" s="608"/>
      <c r="CL33" s="608"/>
      <c r="CM33" s="608"/>
      <c r="CN33" s="608"/>
      <c r="CO33" s="608"/>
      <c r="CP33" s="608"/>
      <c r="CQ33" s="609"/>
      <c r="CR33" s="610">
        <v>40315281</v>
      </c>
      <c r="CS33" s="642"/>
      <c r="CT33" s="642"/>
      <c r="CU33" s="642"/>
      <c r="CV33" s="642"/>
      <c r="CW33" s="642"/>
      <c r="CX33" s="642"/>
      <c r="CY33" s="643"/>
      <c r="CZ33" s="615">
        <v>34.4</v>
      </c>
      <c r="DA33" s="640"/>
      <c r="DB33" s="640"/>
      <c r="DC33" s="644"/>
      <c r="DD33" s="619">
        <v>32680265</v>
      </c>
      <c r="DE33" s="642"/>
      <c r="DF33" s="642"/>
      <c r="DG33" s="642"/>
      <c r="DH33" s="642"/>
      <c r="DI33" s="642"/>
      <c r="DJ33" s="642"/>
      <c r="DK33" s="643"/>
      <c r="DL33" s="619">
        <v>27966034</v>
      </c>
      <c r="DM33" s="642"/>
      <c r="DN33" s="642"/>
      <c r="DO33" s="642"/>
      <c r="DP33" s="642"/>
      <c r="DQ33" s="642"/>
      <c r="DR33" s="642"/>
      <c r="DS33" s="642"/>
      <c r="DT33" s="642"/>
      <c r="DU33" s="642"/>
      <c r="DV33" s="643"/>
      <c r="DW33" s="615">
        <v>43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287653</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15975295</v>
      </c>
      <c r="CS34" s="611"/>
      <c r="CT34" s="611"/>
      <c r="CU34" s="611"/>
      <c r="CV34" s="611"/>
      <c r="CW34" s="611"/>
      <c r="CX34" s="611"/>
      <c r="CY34" s="612"/>
      <c r="CZ34" s="615">
        <v>13.6</v>
      </c>
      <c r="DA34" s="640"/>
      <c r="DB34" s="640"/>
      <c r="DC34" s="644"/>
      <c r="DD34" s="619">
        <v>11939883</v>
      </c>
      <c r="DE34" s="611"/>
      <c r="DF34" s="611"/>
      <c r="DG34" s="611"/>
      <c r="DH34" s="611"/>
      <c r="DI34" s="611"/>
      <c r="DJ34" s="611"/>
      <c r="DK34" s="612"/>
      <c r="DL34" s="619">
        <v>11263624</v>
      </c>
      <c r="DM34" s="611"/>
      <c r="DN34" s="611"/>
      <c r="DO34" s="611"/>
      <c r="DP34" s="611"/>
      <c r="DQ34" s="611"/>
      <c r="DR34" s="611"/>
      <c r="DS34" s="611"/>
      <c r="DT34" s="611"/>
      <c r="DU34" s="611"/>
      <c r="DV34" s="612"/>
      <c r="DW34" s="615">
        <v>17.3</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2571934</v>
      </c>
      <c r="S35" s="611"/>
      <c r="T35" s="611"/>
      <c r="U35" s="611"/>
      <c r="V35" s="611"/>
      <c r="W35" s="611"/>
      <c r="X35" s="611"/>
      <c r="Y35" s="612"/>
      <c r="Z35" s="613">
        <v>2.2000000000000002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2279311</v>
      </c>
      <c r="CS35" s="642"/>
      <c r="CT35" s="642"/>
      <c r="CU35" s="642"/>
      <c r="CV35" s="642"/>
      <c r="CW35" s="642"/>
      <c r="CX35" s="642"/>
      <c r="CY35" s="643"/>
      <c r="CZ35" s="615">
        <v>1.9</v>
      </c>
      <c r="DA35" s="640"/>
      <c r="DB35" s="640"/>
      <c r="DC35" s="644"/>
      <c r="DD35" s="619">
        <v>2199522</v>
      </c>
      <c r="DE35" s="642"/>
      <c r="DF35" s="642"/>
      <c r="DG35" s="642"/>
      <c r="DH35" s="642"/>
      <c r="DI35" s="642"/>
      <c r="DJ35" s="642"/>
      <c r="DK35" s="643"/>
      <c r="DL35" s="619">
        <v>2195914</v>
      </c>
      <c r="DM35" s="642"/>
      <c r="DN35" s="642"/>
      <c r="DO35" s="642"/>
      <c r="DP35" s="642"/>
      <c r="DQ35" s="642"/>
      <c r="DR35" s="642"/>
      <c r="DS35" s="642"/>
      <c r="DT35" s="642"/>
      <c r="DU35" s="642"/>
      <c r="DV35" s="643"/>
      <c r="DW35" s="615">
        <v>3.4</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497184</v>
      </c>
      <c r="S36" s="611"/>
      <c r="T36" s="611"/>
      <c r="U36" s="611"/>
      <c r="V36" s="611"/>
      <c r="W36" s="611"/>
      <c r="X36" s="611"/>
      <c r="Y36" s="612"/>
      <c r="Z36" s="613">
        <v>0.4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14176016</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t="s">
        <v>122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8935147</v>
      </c>
      <c r="CS36" s="611"/>
      <c r="CT36" s="611"/>
      <c r="CU36" s="611"/>
      <c r="CV36" s="611"/>
      <c r="CW36" s="611"/>
      <c r="CX36" s="611"/>
      <c r="CY36" s="612"/>
      <c r="CZ36" s="615">
        <v>7.6</v>
      </c>
      <c r="DA36" s="640"/>
      <c r="DB36" s="640"/>
      <c r="DC36" s="644"/>
      <c r="DD36" s="619">
        <v>8345768</v>
      </c>
      <c r="DE36" s="611"/>
      <c r="DF36" s="611"/>
      <c r="DG36" s="611"/>
      <c r="DH36" s="611"/>
      <c r="DI36" s="611"/>
      <c r="DJ36" s="611"/>
      <c r="DK36" s="612"/>
      <c r="DL36" s="619">
        <v>6671423</v>
      </c>
      <c r="DM36" s="611"/>
      <c r="DN36" s="611"/>
      <c r="DO36" s="611"/>
      <c r="DP36" s="611"/>
      <c r="DQ36" s="611"/>
      <c r="DR36" s="611"/>
      <c r="DS36" s="611"/>
      <c r="DT36" s="611"/>
      <c r="DU36" s="611"/>
      <c r="DV36" s="612"/>
      <c r="DW36" s="615">
        <v>10.3</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3438087</v>
      </c>
      <c r="S37" s="611"/>
      <c r="T37" s="611"/>
      <c r="U37" s="611"/>
      <c r="V37" s="611"/>
      <c r="W37" s="611"/>
      <c r="X37" s="611"/>
      <c r="Y37" s="612"/>
      <c r="Z37" s="613">
        <v>2.9</v>
      </c>
      <c r="AA37" s="613"/>
      <c r="AB37" s="613"/>
      <c r="AC37" s="613"/>
      <c r="AD37" s="614">
        <v>483378</v>
      </c>
      <c r="AE37" s="614"/>
      <c r="AF37" s="614"/>
      <c r="AG37" s="614"/>
      <c r="AH37" s="614"/>
      <c r="AI37" s="614"/>
      <c r="AJ37" s="614"/>
      <c r="AK37" s="614"/>
      <c r="AL37" s="615">
        <v>0.8</v>
      </c>
      <c r="AM37" s="616"/>
      <c r="AN37" s="616"/>
      <c r="AO37" s="617"/>
      <c r="AQ37" s="673" t="s">
        <v>319</v>
      </c>
      <c r="AR37" s="674"/>
      <c r="AS37" s="674"/>
      <c r="AT37" s="674"/>
      <c r="AU37" s="674"/>
      <c r="AV37" s="674"/>
      <c r="AW37" s="674"/>
      <c r="AX37" s="674"/>
      <c r="AY37" s="675"/>
      <c r="AZ37" s="610">
        <v>2743593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-600430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304386</v>
      </c>
      <c r="CS37" s="642"/>
      <c r="CT37" s="642"/>
      <c r="CU37" s="642"/>
      <c r="CV37" s="642"/>
      <c r="CW37" s="642"/>
      <c r="CX37" s="642"/>
      <c r="CY37" s="643"/>
      <c r="CZ37" s="615">
        <v>0.3</v>
      </c>
      <c r="DA37" s="640"/>
      <c r="DB37" s="640"/>
      <c r="DC37" s="644"/>
      <c r="DD37" s="619">
        <v>304386</v>
      </c>
      <c r="DE37" s="642"/>
      <c r="DF37" s="642"/>
      <c r="DG37" s="642"/>
      <c r="DH37" s="642"/>
      <c r="DI37" s="642"/>
      <c r="DJ37" s="642"/>
      <c r="DK37" s="643"/>
      <c r="DL37" s="619">
        <v>304386</v>
      </c>
      <c r="DM37" s="642"/>
      <c r="DN37" s="642"/>
      <c r="DO37" s="642"/>
      <c r="DP37" s="642"/>
      <c r="DQ37" s="642"/>
      <c r="DR37" s="642"/>
      <c r="DS37" s="642"/>
      <c r="DT37" s="642"/>
      <c r="DU37" s="642"/>
      <c r="DV37" s="643"/>
      <c r="DW37" s="615">
        <v>0.5</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10314400</v>
      </c>
      <c r="S38" s="611"/>
      <c r="T38" s="611"/>
      <c r="U38" s="611"/>
      <c r="V38" s="611"/>
      <c r="W38" s="611"/>
      <c r="X38" s="611"/>
      <c r="Y38" s="612"/>
      <c r="Z38" s="613">
        <v>8.8000000000000007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1563032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33527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9847419</v>
      </c>
      <c r="CS38" s="611"/>
      <c r="CT38" s="611"/>
      <c r="CU38" s="611"/>
      <c r="CV38" s="611"/>
      <c r="CW38" s="611"/>
      <c r="CX38" s="611"/>
      <c r="CY38" s="612"/>
      <c r="CZ38" s="615">
        <v>8.4</v>
      </c>
      <c r="DA38" s="640"/>
      <c r="DB38" s="640"/>
      <c r="DC38" s="644"/>
      <c r="DD38" s="619">
        <v>8066683</v>
      </c>
      <c r="DE38" s="611"/>
      <c r="DF38" s="611"/>
      <c r="DG38" s="611"/>
      <c r="DH38" s="611"/>
      <c r="DI38" s="611"/>
      <c r="DJ38" s="611"/>
      <c r="DK38" s="612"/>
      <c r="DL38" s="619">
        <v>7317936</v>
      </c>
      <c r="DM38" s="611"/>
      <c r="DN38" s="611"/>
      <c r="DO38" s="611"/>
      <c r="DP38" s="611"/>
      <c r="DQ38" s="611"/>
      <c r="DR38" s="611"/>
      <c r="DS38" s="611"/>
      <c r="DT38" s="611"/>
      <c r="DU38" s="611"/>
      <c r="DV38" s="612"/>
      <c r="DW38" s="615">
        <v>11.3</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21972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49158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874575</v>
      </c>
      <c r="CS39" s="642"/>
      <c r="CT39" s="642"/>
      <c r="CU39" s="642"/>
      <c r="CV39" s="642"/>
      <c r="CW39" s="642"/>
      <c r="CX39" s="642"/>
      <c r="CY39" s="643"/>
      <c r="CZ39" s="615">
        <v>0.7</v>
      </c>
      <c r="DA39" s="640"/>
      <c r="DB39" s="640"/>
      <c r="DC39" s="644"/>
      <c r="DD39" s="619">
        <v>589875</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831700</v>
      </c>
      <c r="S40" s="611"/>
      <c r="T40" s="611"/>
      <c r="U40" s="611"/>
      <c r="V40" s="611"/>
      <c r="W40" s="611"/>
      <c r="X40" s="611"/>
      <c r="Y40" s="612"/>
      <c r="Z40" s="613">
        <v>0.7</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10890</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2403534</v>
      </c>
      <c r="CS40" s="611"/>
      <c r="CT40" s="611"/>
      <c r="CU40" s="611"/>
      <c r="CV40" s="611"/>
      <c r="CW40" s="611"/>
      <c r="CX40" s="611"/>
      <c r="CY40" s="612"/>
      <c r="CZ40" s="615">
        <v>2.1</v>
      </c>
      <c r="DA40" s="640"/>
      <c r="DB40" s="640"/>
      <c r="DC40" s="644"/>
      <c r="DD40" s="619">
        <v>1538534</v>
      </c>
      <c r="DE40" s="611"/>
      <c r="DF40" s="611"/>
      <c r="DG40" s="611"/>
      <c r="DH40" s="611"/>
      <c r="DI40" s="611"/>
      <c r="DJ40" s="611"/>
      <c r="DK40" s="612"/>
      <c r="DL40" s="619">
        <v>517137</v>
      </c>
      <c r="DM40" s="611"/>
      <c r="DN40" s="611"/>
      <c r="DO40" s="611"/>
      <c r="DP40" s="611"/>
      <c r="DQ40" s="611"/>
      <c r="DR40" s="611"/>
      <c r="DS40" s="611"/>
      <c r="DT40" s="611"/>
      <c r="DU40" s="611"/>
      <c r="DV40" s="612"/>
      <c r="DW40" s="615">
        <v>0.8</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117524007</v>
      </c>
      <c r="S41" s="683"/>
      <c r="T41" s="683"/>
      <c r="U41" s="683"/>
      <c r="V41" s="683"/>
      <c r="W41" s="683"/>
      <c r="X41" s="683"/>
      <c r="Y41" s="687"/>
      <c r="Z41" s="688">
        <v>100</v>
      </c>
      <c r="AA41" s="688"/>
      <c r="AB41" s="688"/>
      <c r="AC41" s="688"/>
      <c r="AD41" s="689">
        <v>64132077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2249731</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7586798</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16375662</v>
      </c>
      <c r="CS42" s="642"/>
      <c r="CT42" s="642"/>
      <c r="CU42" s="642"/>
      <c r="CV42" s="642"/>
      <c r="CW42" s="642"/>
      <c r="CX42" s="642"/>
      <c r="CY42" s="643"/>
      <c r="CZ42" s="615">
        <v>14</v>
      </c>
      <c r="DA42" s="640"/>
      <c r="DB42" s="640"/>
      <c r="DC42" s="644"/>
      <c r="DD42" s="619">
        <v>5413285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613000</v>
      </c>
      <c r="CS43" s="642"/>
      <c r="CT43" s="642"/>
      <c r="CU43" s="642"/>
      <c r="CV43" s="642"/>
      <c r="CW43" s="642"/>
      <c r="CX43" s="642"/>
      <c r="CY43" s="643"/>
      <c r="CZ43" s="615">
        <v>0.5</v>
      </c>
      <c r="DA43" s="640"/>
      <c r="DB43" s="640"/>
      <c r="DC43" s="644"/>
      <c r="DD43" s="619">
        <v>613000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16375262</v>
      </c>
      <c r="CS44" s="611"/>
      <c r="CT44" s="611"/>
      <c r="CU44" s="611"/>
      <c r="CV44" s="611"/>
      <c r="CW44" s="611"/>
      <c r="CX44" s="611"/>
      <c r="CY44" s="612"/>
      <c r="CZ44" s="615">
        <v>14</v>
      </c>
      <c r="DA44" s="616"/>
      <c r="DB44" s="616"/>
      <c r="DC44" s="622"/>
      <c r="DD44" s="619">
        <v>5412885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1774029</v>
      </c>
      <c r="CS45" s="642"/>
      <c r="CT45" s="642"/>
      <c r="CU45" s="642"/>
      <c r="CV45" s="642"/>
      <c r="CW45" s="642"/>
      <c r="CX45" s="642"/>
      <c r="CY45" s="643"/>
      <c r="CZ45" s="615">
        <v>1.5</v>
      </c>
      <c r="DA45" s="640"/>
      <c r="DB45" s="640"/>
      <c r="DC45" s="644"/>
      <c r="DD45" s="619">
        <v>191100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14074001</v>
      </c>
      <c r="CS46" s="611"/>
      <c r="CT46" s="611"/>
      <c r="CU46" s="611"/>
      <c r="CV46" s="611"/>
      <c r="CW46" s="611"/>
      <c r="CX46" s="611"/>
      <c r="CY46" s="612"/>
      <c r="CZ46" s="615">
        <v>12</v>
      </c>
      <c r="DA46" s="616"/>
      <c r="DB46" s="616"/>
      <c r="DC46" s="622"/>
      <c r="DD46" s="619">
        <v>5163853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400</v>
      </c>
      <c r="CS47" s="642"/>
      <c r="CT47" s="642"/>
      <c r="CU47" s="642"/>
      <c r="CV47" s="642"/>
      <c r="CW47" s="642"/>
      <c r="CX47" s="642"/>
      <c r="CY47" s="643"/>
      <c r="CZ47" s="615">
        <v>0</v>
      </c>
      <c r="DA47" s="640"/>
      <c r="DB47" s="640"/>
      <c r="DC47" s="644"/>
      <c r="DD47" s="619">
        <v>400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117135077</v>
      </c>
      <c r="CS49" s="669"/>
      <c r="CT49" s="669"/>
      <c r="CU49" s="669"/>
      <c r="CV49" s="669"/>
      <c r="CW49" s="669"/>
      <c r="CX49" s="669"/>
      <c r="CY49" s="698"/>
      <c r="CZ49" s="690">
        <v>100</v>
      </c>
      <c r="DA49" s="699"/>
      <c r="DB49" s="699"/>
      <c r="DC49" s="700"/>
      <c r="DD49" s="701">
        <v>76743293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oAz6/WtyM+DOQt+hN2IeUIQzf29Rq8+bfyKmiCnNjzDnfMafyzW++FMfQLLx84hBa1GIL6T4dW/NfnXFF8aMg==" saltValue="3aA7MbxSHVtf9GYRJyI/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117455</v>
      </c>
      <c r="R7" s="740"/>
      <c r="S7" s="740"/>
      <c r="T7" s="740"/>
      <c r="U7" s="740"/>
      <c r="V7" s="740">
        <v>117066</v>
      </c>
      <c r="W7" s="740"/>
      <c r="X7" s="740"/>
      <c r="Y7" s="740"/>
      <c r="Z7" s="740"/>
      <c r="AA7" s="740">
        <v>389</v>
      </c>
      <c r="AB7" s="740"/>
      <c r="AC7" s="740"/>
      <c r="AD7" s="740"/>
      <c r="AE7" s="741"/>
      <c r="AF7" s="742">
        <v>107</v>
      </c>
      <c r="AG7" s="743"/>
      <c r="AH7" s="743"/>
      <c r="AI7" s="743"/>
      <c r="AJ7" s="744"/>
      <c r="AK7" s="745">
        <v>2475</v>
      </c>
      <c r="AL7" s="746"/>
      <c r="AM7" s="746"/>
      <c r="AN7" s="746"/>
      <c r="AO7" s="746"/>
      <c r="AP7" s="746">
        <v>85125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558</v>
      </c>
      <c r="BT7" s="734"/>
      <c r="BU7" s="734"/>
      <c r="BV7" s="734"/>
      <c r="BW7" s="734"/>
      <c r="BX7" s="734"/>
      <c r="BY7" s="734"/>
      <c r="BZ7" s="734"/>
      <c r="CA7" s="734"/>
      <c r="CB7" s="734"/>
      <c r="CC7" s="734"/>
      <c r="CD7" s="734"/>
      <c r="CE7" s="734"/>
      <c r="CF7" s="734"/>
      <c r="CG7" s="749"/>
      <c r="CH7" s="730" t="s">
        <v>569</v>
      </c>
      <c r="CI7" s="731"/>
      <c r="CJ7" s="731"/>
      <c r="CK7" s="731"/>
      <c r="CL7" s="732"/>
      <c r="CM7" s="730">
        <v>310</v>
      </c>
      <c r="CN7" s="731"/>
      <c r="CO7" s="731"/>
      <c r="CP7" s="731"/>
      <c r="CQ7" s="732"/>
      <c r="CR7" s="730">
        <v>100</v>
      </c>
      <c r="CS7" s="731"/>
      <c r="CT7" s="731"/>
      <c r="CU7" s="731"/>
      <c r="CV7" s="732"/>
      <c r="CW7" s="730">
        <v>231</v>
      </c>
      <c r="CX7" s="731"/>
      <c r="CY7" s="731"/>
      <c r="CZ7" s="731"/>
      <c r="DA7" s="732"/>
      <c r="DB7" s="730" t="s">
        <v>492</v>
      </c>
      <c r="DC7" s="731"/>
      <c r="DD7" s="731"/>
      <c r="DE7" s="731"/>
      <c r="DF7" s="732"/>
      <c r="DG7" s="730" t="s">
        <v>492</v>
      </c>
      <c r="DH7" s="731"/>
      <c r="DI7" s="731"/>
      <c r="DJ7" s="731"/>
      <c r="DK7" s="732"/>
      <c r="DL7" s="730" t="s">
        <v>492</v>
      </c>
      <c r="DM7" s="731"/>
      <c r="DN7" s="731"/>
      <c r="DO7" s="731"/>
      <c r="DP7" s="732"/>
      <c r="DQ7" s="730" t="s">
        <v>492</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81</v>
      </c>
      <c r="R8" s="771"/>
      <c r="S8" s="771"/>
      <c r="T8" s="771"/>
      <c r="U8" s="771"/>
      <c r="V8" s="771">
        <v>81</v>
      </c>
      <c r="W8" s="771"/>
      <c r="X8" s="771"/>
      <c r="Y8" s="771"/>
      <c r="Z8" s="771"/>
      <c r="AA8" s="771" t="s">
        <v>492</v>
      </c>
      <c r="AB8" s="771"/>
      <c r="AC8" s="771"/>
      <c r="AD8" s="771"/>
      <c r="AE8" s="772"/>
      <c r="AF8" s="773" t="s">
        <v>122</v>
      </c>
      <c r="AG8" s="774"/>
      <c r="AH8" s="774"/>
      <c r="AI8" s="774"/>
      <c r="AJ8" s="775"/>
      <c r="AK8" s="756">
        <v>81</v>
      </c>
      <c r="AL8" s="757"/>
      <c r="AM8" s="757"/>
      <c r="AN8" s="757"/>
      <c r="AO8" s="757"/>
      <c r="AP8" s="757">
        <v>242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559</v>
      </c>
      <c r="BT8" s="761"/>
      <c r="BU8" s="761"/>
      <c r="BV8" s="761"/>
      <c r="BW8" s="761"/>
      <c r="BX8" s="761"/>
      <c r="BY8" s="761"/>
      <c r="BZ8" s="761"/>
      <c r="CA8" s="761"/>
      <c r="CB8" s="761"/>
      <c r="CC8" s="761"/>
      <c r="CD8" s="761"/>
      <c r="CE8" s="761"/>
      <c r="CF8" s="761"/>
      <c r="CG8" s="762"/>
      <c r="CH8" s="763" t="s">
        <v>492</v>
      </c>
      <c r="CI8" s="764"/>
      <c r="CJ8" s="764"/>
      <c r="CK8" s="764"/>
      <c r="CL8" s="765"/>
      <c r="CM8" s="763">
        <v>2630</v>
      </c>
      <c r="CN8" s="764"/>
      <c r="CO8" s="764"/>
      <c r="CP8" s="764"/>
      <c r="CQ8" s="765"/>
      <c r="CR8" s="763">
        <v>10</v>
      </c>
      <c r="CS8" s="764"/>
      <c r="CT8" s="764"/>
      <c r="CU8" s="764"/>
      <c r="CV8" s="765"/>
      <c r="CW8" s="763">
        <v>4</v>
      </c>
      <c r="CX8" s="764"/>
      <c r="CY8" s="764"/>
      <c r="CZ8" s="764"/>
      <c r="DA8" s="765"/>
      <c r="DB8" s="763" t="s">
        <v>492</v>
      </c>
      <c r="DC8" s="764"/>
      <c r="DD8" s="764"/>
      <c r="DE8" s="764"/>
      <c r="DF8" s="765"/>
      <c r="DG8" s="763">
        <v>1932</v>
      </c>
      <c r="DH8" s="764"/>
      <c r="DI8" s="764"/>
      <c r="DJ8" s="764"/>
      <c r="DK8" s="765"/>
      <c r="DL8" s="763" t="s">
        <v>492</v>
      </c>
      <c r="DM8" s="764"/>
      <c r="DN8" s="764"/>
      <c r="DO8" s="764"/>
      <c r="DP8" s="765"/>
      <c r="DQ8" s="763">
        <v>1896</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20</v>
      </c>
      <c r="R9" s="771"/>
      <c r="S9" s="771"/>
      <c r="T9" s="771"/>
      <c r="U9" s="771"/>
      <c r="V9" s="771">
        <v>20</v>
      </c>
      <c r="W9" s="771"/>
      <c r="X9" s="771"/>
      <c r="Y9" s="771"/>
      <c r="Z9" s="771"/>
      <c r="AA9" s="771" t="s">
        <v>492</v>
      </c>
      <c r="AB9" s="771"/>
      <c r="AC9" s="771"/>
      <c r="AD9" s="771"/>
      <c r="AE9" s="772"/>
      <c r="AF9" s="773" t="s">
        <v>122</v>
      </c>
      <c r="AG9" s="774"/>
      <c r="AH9" s="774"/>
      <c r="AI9" s="774"/>
      <c r="AJ9" s="775"/>
      <c r="AK9" s="756">
        <v>16</v>
      </c>
      <c r="AL9" s="757"/>
      <c r="AM9" s="757"/>
      <c r="AN9" s="757"/>
      <c r="AO9" s="757"/>
      <c r="AP9" s="757" t="s">
        <v>492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560</v>
      </c>
      <c r="BT9" s="761"/>
      <c r="BU9" s="761"/>
      <c r="BV9" s="761"/>
      <c r="BW9" s="761"/>
      <c r="BX9" s="761"/>
      <c r="BY9" s="761"/>
      <c r="BZ9" s="761"/>
      <c r="CA9" s="761"/>
      <c r="CB9" s="761"/>
      <c r="CC9" s="761"/>
      <c r="CD9" s="761"/>
      <c r="CE9" s="761"/>
      <c r="CF9" s="761"/>
      <c r="CG9" s="762"/>
      <c r="CH9" s="763">
        <v>-2</v>
      </c>
      <c r="CI9" s="764"/>
      <c r="CJ9" s="764"/>
      <c r="CK9" s="764"/>
      <c r="CL9" s="765"/>
      <c r="CM9" s="763">
        <v>562</v>
      </c>
      <c r="CN9" s="764"/>
      <c r="CO9" s="764"/>
      <c r="CP9" s="764"/>
      <c r="CQ9" s="765"/>
      <c r="CR9" s="763">
        <v>8</v>
      </c>
      <c r="CS9" s="764"/>
      <c r="CT9" s="764"/>
      <c r="CU9" s="764"/>
      <c r="CV9" s="765"/>
      <c r="CW9" s="763">
        <v>86</v>
      </c>
      <c r="CX9" s="764"/>
      <c r="CY9" s="764"/>
      <c r="CZ9" s="764"/>
      <c r="DA9" s="765"/>
      <c r="DB9" s="763" t="s">
        <v>492</v>
      </c>
      <c r="DC9" s="764"/>
      <c r="DD9" s="764"/>
      <c r="DE9" s="764"/>
      <c r="DF9" s="765"/>
      <c r="DG9" s="763" t="s">
        <v>492</v>
      </c>
      <c r="DH9" s="764"/>
      <c r="DI9" s="764"/>
      <c r="DJ9" s="764"/>
      <c r="DK9" s="765"/>
      <c r="DL9" s="763" t="s">
        <v>492</v>
      </c>
      <c r="DM9" s="764"/>
      <c r="DN9" s="764"/>
      <c r="DO9" s="764"/>
      <c r="DP9" s="765"/>
      <c r="DQ9" s="763" t="s">
        <v>492</v>
      </c>
      <c r="DR9" s="764"/>
      <c r="DS9" s="764"/>
      <c r="DT9" s="764"/>
      <c r="DU9" s="765"/>
      <c r="DV9" s="760"/>
      <c r="DW9" s="761"/>
      <c r="DX9" s="761"/>
      <c r="DY9" s="761"/>
      <c r="DZ9" s="766"/>
      <c r="EA9" s="229"/>
    </row>
    <row r="10" spans="1:131" s="230" customFormat="1" ht="26.25" customHeight="1" x14ac:dyDescent="0.2">
      <c r="A10" s="233">
        <v>4</v>
      </c>
      <c r="B10" s="767" t="s">
        <v>377</v>
      </c>
      <c r="C10" s="768"/>
      <c r="D10" s="768"/>
      <c r="E10" s="768"/>
      <c r="F10" s="768"/>
      <c r="G10" s="768"/>
      <c r="H10" s="768"/>
      <c r="I10" s="768"/>
      <c r="J10" s="768"/>
      <c r="K10" s="768"/>
      <c r="L10" s="768"/>
      <c r="M10" s="768"/>
      <c r="N10" s="768"/>
      <c r="O10" s="768"/>
      <c r="P10" s="769"/>
      <c r="Q10" s="770">
        <v>144</v>
      </c>
      <c r="R10" s="771"/>
      <c r="S10" s="771"/>
      <c r="T10" s="771"/>
      <c r="U10" s="771"/>
      <c r="V10" s="771">
        <v>144</v>
      </c>
      <c r="W10" s="771"/>
      <c r="X10" s="771"/>
      <c r="Y10" s="771"/>
      <c r="Z10" s="771"/>
      <c r="AA10" s="771" t="s">
        <v>492</v>
      </c>
      <c r="AB10" s="771"/>
      <c r="AC10" s="771"/>
      <c r="AD10" s="771"/>
      <c r="AE10" s="772"/>
      <c r="AF10" s="773" t="s">
        <v>122</v>
      </c>
      <c r="AG10" s="774"/>
      <c r="AH10" s="774"/>
      <c r="AI10" s="774"/>
      <c r="AJ10" s="775"/>
      <c r="AK10" s="756">
        <v>90</v>
      </c>
      <c r="AL10" s="757"/>
      <c r="AM10" s="757"/>
      <c r="AN10" s="757"/>
      <c r="AO10" s="757"/>
      <c r="AP10" s="757" t="s">
        <v>492</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561</v>
      </c>
      <c r="BT10" s="761"/>
      <c r="BU10" s="761"/>
      <c r="BV10" s="761"/>
      <c r="BW10" s="761"/>
      <c r="BX10" s="761"/>
      <c r="BY10" s="761"/>
      <c r="BZ10" s="761"/>
      <c r="CA10" s="761"/>
      <c r="CB10" s="761"/>
      <c r="CC10" s="761"/>
      <c r="CD10" s="761"/>
      <c r="CE10" s="761"/>
      <c r="CF10" s="761"/>
      <c r="CG10" s="762"/>
      <c r="CH10" s="763">
        <v>-1</v>
      </c>
      <c r="CI10" s="764"/>
      <c r="CJ10" s="764"/>
      <c r="CK10" s="764"/>
      <c r="CL10" s="765"/>
      <c r="CM10" s="763">
        <v>613</v>
      </c>
      <c r="CN10" s="764"/>
      <c r="CO10" s="764"/>
      <c r="CP10" s="764"/>
      <c r="CQ10" s="765"/>
      <c r="CR10" s="763">
        <v>3</v>
      </c>
      <c r="CS10" s="764"/>
      <c r="CT10" s="764"/>
      <c r="CU10" s="764"/>
      <c r="CV10" s="765"/>
      <c r="CW10" s="763">
        <v>700</v>
      </c>
      <c r="CX10" s="764"/>
      <c r="CY10" s="764"/>
      <c r="CZ10" s="764"/>
      <c r="DA10" s="765"/>
      <c r="DB10" s="763" t="s">
        <v>492</v>
      </c>
      <c r="DC10" s="764"/>
      <c r="DD10" s="764"/>
      <c r="DE10" s="764"/>
      <c r="DF10" s="765"/>
      <c r="DG10" s="763" t="s">
        <v>492</v>
      </c>
      <c r="DH10" s="764"/>
      <c r="DI10" s="764"/>
      <c r="DJ10" s="764"/>
      <c r="DK10" s="765"/>
      <c r="DL10" s="763" t="s">
        <v>492</v>
      </c>
      <c r="DM10" s="764"/>
      <c r="DN10" s="764"/>
      <c r="DO10" s="764"/>
      <c r="DP10" s="765"/>
      <c r="DQ10" s="763" t="s">
        <v>492</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562</v>
      </c>
      <c r="BT11" s="761"/>
      <c r="BU11" s="761"/>
      <c r="BV11" s="761"/>
      <c r="BW11" s="761"/>
      <c r="BX11" s="761"/>
      <c r="BY11" s="761"/>
      <c r="BZ11" s="761"/>
      <c r="CA11" s="761"/>
      <c r="CB11" s="761"/>
      <c r="CC11" s="761"/>
      <c r="CD11" s="761"/>
      <c r="CE11" s="761"/>
      <c r="CF11" s="761"/>
      <c r="CG11" s="762"/>
      <c r="CH11" s="763" t="s">
        <v>569</v>
      </c>
      <c r="CI11" s="764"/>
      <c r="CJ11" s="764"/>
      <c r="CK11" s="764"/>
      <c r="CL11" s="765"/>
      <c r="CM11" s="763">
        <v>422</v>
      </c>
      <c r="CN11" s="764"/>
      <c r="CO11" s="764"/>
      <c r="CP11" s="764"/>
      <c r="CQ11" s="765"/>
      <c r="CR11" s="763">
        <v>10</v>
      </c>
      <c r="CS11" s="764"/>
      <c r="CT11" s="764"/>
      <c r="CU11" s="764"/>
      <c r="CV11" s="765"/>
      <c r="CW11" s="763">
        <v>978</v>
      </c>
      <c r="CX11" s="764"/>
      <c r="CY11" s="764"/>
      <c r="CZ11" s="764"/>
      <c r="DA11" s="765"/>
      <c r="DB11" s="763" t="s">
        <v>492</v>
      </c>
      <c r="DC11" s="764"/>
      <c r="DD11" s="764"/>
      <c r="DE11" s="764"/>
      <c r="DF11" s="765"/>
      <c r="DG11" s="763" t="s">
        <v>492</v>
      </c>
      <c r="DH11" s="764"/>
      <c r="DI11" s="764"/>
      <c r="DJ11" s="764"/>
      <c r="DK11" s="765"/>
      <c r="DL11" s="763" t="s">
        <v>492</v>
      </c>
      <c r="DM11" s="764"/>
      <c r="DN11" s="764"/>
      <c r="DO11" s="764"/>
      <c r="DP11" s="765"/>
      <c r="DQ11" s="763" t="s">
        <v>492</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563</v>
      </c>
      <c r="BT12" s="761"/>
      <c r="BU12" s="761"/>
      <c r="BV12" s="761"/>
      <c r="BW12" s="761"/>
      <c r="BX12" s="761"/>
      <c r="BY12" s="761"/>
      <c r="BZ12" s="761"/>
      <c r="CA12" s="761"/>
      <c r="CB12" s="761"/>
      <c r="CC12" s="761"/>
      <c r="CD12" s="761"/>
      <c r="CE12" s="761"/>
      <c r="CF12" s="761"/>
      <c r="CG12" s="762"/>
      <c r="CH12" s="763">
        <v>58</v>
      </c>
      <c r="CI12" s="764"/>
      <c r="CJ12" s="764"/>
      <c r="CK12" s="764"/>
      <c r="CL12" s="765"/>
      <c r="CM12" s="763">
        <v>1558</v>
      </c>
      <c r="CN12" s="764"/>
      <c r="CO12" s="764"/>
      <c r="CP12" s="764"/>
      <c r="CQ12" s="765"/>
      <c r="CR12" s="763">
        <v>206</v>
      </c>
      <c r="CS12" s="764"/>
      <c r="CT12" s="764"/>
      <c r="CU12" s="764"/>
      <c r="CV12" s="765"/>
      <c r="CW12" s="763" t="s">
        <v>492</v>
      </c>
      <c r="CX12" s="764"/>
      <c r="CY12" s="764"/>
      <c r="CZ12" s="764"/>
      <c r="DA12" s="765"/>
      <c r="DB12" s="763">
        <v>727</v>
      </c>
      <c r="DC12" s="764"/>
      <c r="DD12" s="764"/>
      <c r="DE12" s="764"/>
      <c r="DF12" s="765"/>
      <c r="DG12" s="763" t="s">
        <v>492</v>
      </c>
      <c r="DH12" s="764"/>
      <c r="DI12" s="764"/>
      <c r="DJ12" s="764"/>
      <c r="DK12" s="765"/>
      <c r="DL12" s="763" t="s">
        <v>492</v>
      </c>
      <c r="DM12" s="764"/>
      <c r="DN12" s="764"/>
      <c r="DO12" s="764"/>
      <c r="DP12" s="765"/>
      <c r="DQ12" s="763" t="s">
        <v>492</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564</v>
      </c>
      <c r="BT13" s="761"/>
      <c r="BU13" s="761"/>
      <c r="BV13" s="761"/>
      <c r="BW13" s="761"/>
      <c r="BX13" s="761"/>
      <c r="BY13" s="761"/>
      <c r="BZ13" s="761"/>
      <c r="CA13" s="761"/>
      <c r="CB13" s="761"/>
      <c r="CC13" s="761"/>
      <c r="CD13" s="761"/>
      <c r="CE13" s="761"/>
      <c r="CF13" s="761"/>
      <c r="CG13" s="762"/>
      <c r="CH13" s="763">
        <v>15</v>
      </c>
      <c r="CI13" s="764"/>
      <c r="CJ13" s="764"/>
      <c r="CK13" s="764"/>
      <c r="CL13" s="765"/>
      <c r="CM13" s="763">
        <v>115</v>
      </c>
      <c r="CN13" s="764"/>
      <c r="CO13" s="764"/>
      <c r="CP13" s="764"/>
      <c r="CQ13" s="765"/>
      <c r="CR13" s="763">
        <v>10</v>
      </c>
      <c r="CS13" s="764"/>
      <c r="CT13" s="764"/>
      <c r="CU13" s="764"/>
      <c r="CV13" s="765"/>
      <c r="CW13" s="763" t="s">
        <v>492</v>
      </c>
      <c r="CX13" s="764"/>
      <c r="CY13" s="764"/>
      <c r="CZ13" s="764"/>
      <c r="DA13" s="765"/>
      <c r="DB13" s="763">
        <v>10</v>
      </c>
      <c r="DC13" s="764"/>
      <c r="DD13" s="764"/>
      <c r="DE13" s="764"/>
      <c r="DF13" s="765"/>
      <c r="DG13" s="763" t="s">
        <v>492</v>
      </c>
      <c r="DH13" s="764"/>
      <c r="DI13" s="764"/>
      <c r="DJ13" s="764"/>
      <c r="DK13" s="765"/>
      <c r="DL13" s="763" t="s">
        <v>492</v>
      </c>
      <c r="DM13" s="764"/>
      <c r="DN13" s="764"/>
      <c r="DO13" s="764"/>
      <c r="DP13" s="765"/>
      <c r="DQ13" s="763" t="s">
        <v>492</v>
      </c>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379</v>
      </c>
      <c r="B23" s="776" t="s">
        <v>380</v>
      </c>
      <c r="C23" s="777"/>
      <c r="D23" s="777"/>
      <c r="E23" s="777"/>
      <c r="F23" s="777"/>
      <c r="G23" s="777"/>
      <c r="H23" s="777"/>
      <c r="I23" s="777"/>
      <c r="J23" s="777"/>
      <c r="K23" s="777"/>
      <c r="L23" s="777"/>
      <c r="M23" s="777"/>
      <c r="N23" s="777"/>
      <c r="O23" s="777"/>
      <c r="P23" s="778"/>
      <c r="Q23" s="779">
        <v>117592</v>
      </c>
      <c r="R23" s="780"/>
      <c r="S23" s="780"/>
      <c r="T23" s="780"/>
      <c r="U23" s="780"/>
      <c r="V23" s="780">
        <v>117203</v>
      </c>
      <c r="W23" s="780"/>
      <c r="X23" s="780"/>
      <c r="Y23" s="780"/>
      <c r="Z23" s="780"/>
      <c r="AA23" s="780">
        <v>389</v>
      </c>
      <c r="AB23" s="780"/>
      <c r="AC23" s="780"/>
      <c r="AD23" s="780"/>
      <c r="AE23" s="781"/>
      <c r="AF23" s="782">
        <v>107</v>
      </c>
      <c r="AG23" s="780"/>
      <c r="AH23" s="780"/>
      <c r="AI23" s="780"/>
      <c r="AJ23" s="783"/>
      <c r="AK23" s="784"/>
      <c r="AL23" s="785"/>
      <c r="AM23" s="785"/>
      <c r="AN23" s="785"/>
      <c r="AO23" s="785"/>
      <c r="AP23" s="780">
        <v>85367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391</v>
      </c>
      <c r="C28" s="737"/>
      <c r="D28" s="737"/>
      <c r="E28" s="737"/>
      <c r="F28" s="737"/>
      <c r="G28" s="737"/>
      <c r="H28" s="737"/>
      <c r="I28" s="737"/>
      <c r="J28" s="737"/>
      <c r="K28" s="737"/>
      <c r="L28" s="737"/>
      <c r="M28" s="737"/>
      <c r="N28" s="737"/>
      <c r="O28" s="737"/>
      <c r="P28" s="738"/>
      <c r="Q28" s="809">
        <v>24925</v>
      </c>
      <c r="R28" s="810"/>
      <c r="S28" s="810"/>
      <c r="T28" s="810"/>
      <c r="U28" s="810"/>
      <c r="V28" s="810">
        <v>24925</v>
      </c>
      <c r="W28" s="810"/>
      <c r="X28" s="810"/>
      <c r="Y28" s="810"/>
      <c r="Z28" s="810"/>
      <c r="AA28" s="810" t="s">
        <v>569</v>
      </c>
      <c r="AB28" s="810"/>
      <c r="AC28" s="810"/>
      <c r="AD28" s="810"/>
      <c r="AE28" s="811"/>
      <c r="AF28" s="812" t="s">
        <v>122</v>
      </c>
      <c r="AG28" s="810"/>
      <c r="AH28" s="810"/>
      <c r="AI28" s="810"/>
      <c r="AJ28" s="813"/>
      <c r="AK28" s="814">
        <v>2694</v>
      </c>
      <c r="AL28" s="815"/>
      <c r="AM28" s="815"/>
      <c r="AN28" s="815"/>
      <c r="AO28" s="815"/>
      <c r="AP28" s="815" t="s">
        <v>492</v>
      </c>
      <c r="AQ28" s="815"/>
      <c r="AR28" s="815"/>
      <c r="AS28" s="815"/>
      <c r="AT28" s="815"/>
      <c r="AU28" s="815" t="s">
        <v>492</v>
      </c>
      <c r="AV28" s="815"/>
      <c r="AW28" s="815"/>
      <c r="AX28" s="815"/>
      <c r="AY28" s="815"/>
      <c r="AZ28" s="816" t="s">
        <v>492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392</v>
      </c>
      <c r="C29" s="768"/>
      <c r="D29" s="768"/>
      <c r="E29" s="768"/>
      <c r="F29" s="768"/>
      <c r="G29" s="768"/>
      <c r="H29" s="768"/>
      <c r="I29" s="768"/>
      <c r="J29" s="768"/>
      <c r="K29" s="768"/>
      <c r="L29" s="768"/>
      <c r="M29" s="768"/>
      <c r="N29" s="768"/>
      <c r="O29" s="768"/>
      <c r="P29" s="769"/>
      <c r="Q29" s="770">
        <v>5674</v>
      </c>
      <c r="R29" s="771"/>
      <c r="S29" s="771"/>
      <c r="T29" s="771"/>
      <c r="U29" s="771"/>
      <c r="V29" s="771">
        <v>5533</v>
      </c>
      <c r="W29" s="771"/>
      <c r="X29" s="771"/>
      <c r="Y29" s="771"/>
      <c r="Z29" s="771"/>
      <c r="AA29" s="771">
        <v>141</v>
      </c>
      <c r="AB29" s="771"/>
      <c r="AC29" s="771"/>
      <c r="AD29" s="771"/>
      <c r="AE29" s="772"/>
      <c r="AF29" s="773">
        <v>141</v>
      </c>
      <c r="AG29" s="774"/>
      <c r="AH29" s="774"/>
      <c r="AI29" s="774"/>
      <c r="AJ29" s="775"/>
      <c r="AK29" s="821">
        <v>866</v>
      </c>
      <c r="AL29" s="817"/>
      <c r="AM29" s="817"/>
      <c r="AN29" s="817"/>
      <c r="AO29" s="817"/>
      <c r="AP29" s="817" t="s">
        <v>492</v>
      </c>
      <c r="AQ29" s="817"/>
      <c r="AR29" s="817"/>
      <c r="AS29" s="817"/>
      <c r="AT29" s="817"/>
      <c r="AU29" s="817" t="s">
        <v>492</v>
      </c>
      <c r="AV29" s="817"/>
      <c r="AW29" s="817"/>
      <c r="AX29" s="817"/>
      <c r="AY29" s="817"/>
      <c r="AZ29" s="818" t="s">
        <v>492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393</v>
      </c>
      <c r="C30" s="768"/>
      <c r="D30" s="768"/>
      <c r="E30" s="768"/>
      <c r="F30" s="768"/>
      <c r="G30" s="768"/>
      <c r="H30" s="768"/>
      <c r="I30" s="768"/>
      <c r="J30" s="768"/>
      <c r="K30" s="768"/>
      <c r="L30" s="768"/>
      <c r="M30" s="768"/>
      <c r="N30" s="768"/>
      <c r="O30" s="768"/>
      <c r="P30" s="769"/>
      <c r="Q30" s="770">
        <v>23217</v>
      </c>
      <c r="R30" s="771"/>
      <c r="S30" s="771"/>
      <c r="T30" s="771"/>
      <c r="U30" s="771"/>
      <c r="V30" s="771">
        <v>22962</v>
      </c>
      <c r="W30" s="771"/>
      <c r="X30" s="771"/>
      <c r="Y30" s="771"/>
      <c r="Z30" s="771"/>
      <c r="AA30" s="771">
        <v>255</v>
      </c>
      <c r="AB30" s="771"/>
      <c r="AC30" s="771"/>
      <c r="AD30" s="771"/>
      <c r="AE30" s="772"/>
      <c r="AF30" s="773">
        <v>255</v>
      </c>
      <c r="AG30" s="774"/>
      <c r="AH30" s="774"/>
      <c r="AI30" s="774"/>
      <c r="AJ30" s="775"/>
      <c r="AK30" s="821">
        <v>3234</v>
      </c>
      <c r="AL30" s="817"/>
      <c r="AM30" s="817"/>
      <c r="AN30" s="817"/>
      <c r="AO30" s="817"/>
      <c r="AP30" s="817" t="s">
        <v>492</v>
      </c>
      <c r="AQ30" s="817"/>
      <c r="AR30" s="817"/>
      <c r="AS30" s="817"/>
      <c r="AT30" s="817"/>
      <c r="AU30" s="817" t="s">
        <v>492</v>
      </c>
      <c r="AV30" s="817"/>
      <c r="AW30" s="817"/>
      <c r="AX30" s="817"/>
      <c r="AY30" s="817"/>
      <c r="AZ30" s="818" t="s">
        <v>492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394</v>
      </c>
      <c r="C31" s="768"/>
      <c r="D31" s="768"/>
      <c r="E31" s="768"/>
      <c r="F31" s="768"/>
      <c r="G31" s="768"/>
      <c r="H31" s="768"/>
      <c r="I31" s="768"/>
      <c r="J31" s="768"/>
      <c r="K31" s="768"/>
      <c r="L31" s="768"/>
      <c r="M31" s="768"/>
      <c r="N31" s="768"/>
      <c r="O31" s="768"/>
      <c r="P31" s="769"/>
      <c r="Q31" s="770">
        <v>5422</v>
      </c>
      <c r="R31" s="771"/>
      <c r="S31" s="771"/>
      <c r="T31" s="771"/>
      <c r="U31" s="771"/>
      <c r="V31" s="771">
        <v>5119</v>
      </c>
      <c r="W31" s="771"/>
      <c r="X31" s="771"/>
      <c r="Y31" s="771"/>
      <c r="Z31" s="771"/>
      <c r="AA31" s="771">
        <v>303</v>
      </c>
      <c r="AB31" s="771"/>
      <c r="AC31" s="771"/>
      <c r="AD31" s="771"/>
      <c r="AE31" s="772"/>
      <c r="AF31" s="773">
        <v>5753</v>
      </c>
      <c r="AG31" s="774"/>
      <c r="AH31" s="774"/>
      <c r="AI31" s="774"/>
      <c r="AJ31" s="775"/>
      <c r="AK31" s="821">
        <v>22</v>
      </c>
      <c r="AL31" s="817"/>
      <c r="AM31" s="817"/>
      <c r="AN31" s="817"/>
      <c r="AO31" s="817"/>
      <c r="AP31" s="817">
        <v>1036</v>
      </c>
      <c r="AQ31" s="817"/>
      <c r="AR31" s="817"/>
      <c r="AS31" s="817"/>
      <c r="AT31" s="817"/>
      <c r="AU31" s="817">
        <v>1</v>
      </c>
      <c r="AV31" s="817"/>
      <c r="AW31" s="817"/>
      <c r="AX31" s="817"/>
      <c r="AY31" s="817"/>
      <c r="AZ31" s="818" t="s">
        <v>492</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396</v>
      </c>
      <c r="C32" s="768"/>
      <c r="D32" s="768"/>
      <c r="E32" s="768"/>
      <c r="F32" s="768"/>
      <c r="G32" s="768"/>
      <c r="H32" s="768"/>
      <c r="I32" s="768"/>
      <c r="J32" s="768"/>
      <c r="K32" s="768"/>
      <c r="L32" s="768"/>
      <c r="M32" s="768"/>
      <c r="N32" s="768"/>
      <c r="O32" s="768"/>
      <c r="P32" s="769"/>
      <c r="Q32" s="770">
        <v>19865</v>
      </c>
      <c r="R32" s="771"/>
      <c r="S32" s="771"/>
      <c r="T32" s="771"/>
      <c r="U32" s="771"/>
      <c r="V32" s="771">
        <v>20253</v>
      </c>
      <c r="W32" s="771"/>
      <c r="X32" s="771"/>
      <c r="Y32" s="771"/>
      <c r="Z32" s="771"/>
      <c r="AA32" s="771">
        <v>-388</v>
      </c>
      <c r="AB32" s="771"/>
      <c r="AC32" s="771"/>
      <c r="AD32" s="771"/>
      <c r="AE32" s="772"/>
      <c r="AF32" s="773">
        <v>9424</v>
      </c>
      <c r="AG32" s="774"/>
      <c r="AH32" s="774"/>
      <c r="AI32" s="774"/>
      <c r="AJ32" s="775"/>
      <c r="AK32" s="821">
        <v>752</v>
      </c>
      <c r="AL32" s="817"/>
      <c r="AM32" s="817"/>
      <c r="AN32" s="817"/>
      <c r="AO32" s="817"/>
      <c r="AP32" s="817">
        <v>5790</v>
      </c>
      <c r="AQ32" s="817"/>
      <c r="AR32" s="817"/>
      <c r="AS32" s="817"/>
      <c r="AT32" s="817"/>
      <c r="AU32" s="817">
        <v>3844</v>
      </c>
      <c r="AV32" s="817"/>
      <c r="AW32" s="817"/>
      <c r="AX32" s="817"/>
      <c r="AY32" s="817"/>
      <c r="AZ32" s="818" t="s">
        <v>492</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397</v>
      </c>
      <c r="C33" s="768"/>
      <c r="D33" s="768"/>
      <c r="E33" s="768"/>
      <c r="F33" s="768"/>
      <c r="G33" s="768"/>
      <c r="H33" s="768"/>
      <c r="I33" s="768"/>
      <c r="J33" s="768"/>
      <c r="K33" s="768"/>
      <c r="L33" s="768"/>
      <c r="M33" s="768"/>
      <c r="N33" s="768"/>
      <c r="O33" s="768"/>
      <c r="P33" s="769"/>
      <c r="Q33" s="770">
        <v>6748</v>
      </c>
      <c r="R33" s="771"/>
      <c r="S33" s="771"/>
      <c r="T33" s="771"/>
      <c r="U33" s="771"/>
      <c r="V33" s="771">
        <v>6747</v>
      </c>
      <c r="W33" s="771"/>
      <c r="X33" s="771"/>
      <c r="Y33" s="771"/>
      <c r="Z33" s="771"/>
      <c r="AA33" s="771">
        <v>2</v>
      </c>
      <c r="AB33" s="771"/>
      <c r="AC33" s="771"/>
      <c r="AD33" s="771"/>
      <c r="AE33" s="772"/>
      <c r="AF33" s="773">
        <v>203</v>
      </c>
      <c r="AG33" s="774"/>
      <c r="AH33" s="774"/>
      <c r="AI33" s="774"/>
      <c r="AJ33" s="775"/>
      <c r="AK33" s="821">
        <v>2746</v>
      </c>
      <c r="AL33" s="817"/>
      <c r="AM33" s="817"/>
      <c r="AN33" s="817"/>
      <c r="AO33" s="817"/>
      <c r="AP33" s="817">
        <v>44652</v>
      </c>
      <c r="AQ33" s="817"/>
      <c r="AR33" s="817"/>
      <c r="AS33" s="817"/>
      <c r="AT33" s="817"/>
      <c r="AU33" s="817">
        <v>23487</v>
      </c>
      <c r="AV33" s="817"/>
      <c r="AW33" s="817"/>
      <c r="AX33" s="817"/>
      <c r="AY33" s="817"/>
      <c r="AZ33" s="818" t="s">
        <v>492</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398</v>
      </c>
      <c r="C34" s="768"/>
      <c r="D34" s="768"/>
      <c r="E34" s="768"/>
      <c r="F34" s="768"/>
      <c r="G34" s="768"/>
      <c r="H34" s="768"/>
      <c r="I34" s="768"/>
      <c r="J34" s="768"/>
      <c r="K34" s="768"/>
      <c r="L34" s="768"/>
      <c r="M34" s="768"/>
      <c r="N34" s="768"/>
      <c r="O34" s="768"/>
      <c r="P34" s="769"/>
      <c r="Q34" s="770">
        <v>48</v>
      </c>
      <c r="R34" s="771"/>
      <c r="S34" s="771"/>
      <c r="T34" s="771"/>
      <c r="U34" s="771"/>
      <c r="V34" s="771">
        <v>48</v>
      </c>
      <c r="W34" s="771"/>
      <c r="X34" s="771"/>
      <c r="Y34" s="771"/>
      <c r="Z34" s="771"/>
      <c r="AA34" s="771" t="s">
        <v>569</v>
      </c>
      <c r="AB34" s="771"/>
      <c r="AC34" s="771"/>
      <c r="AD34" s="771"/>
      <c r="AE34" s="772"/>
      <c r="AF34" s="773" t="s">
        <v>122</v>
      </c>
      <c r="AG34" s="774"/>
      <c r="AH34" s="774"/>
      <c r="AI34" s="774"/>
      <c r="AJ34" s="775"/>
      <c r="AK34" s="821">
        <v>11</v>
      </c>
      <c r="AL34" s="817"/>
      <c r="AM34" s="817"/>
      <c r="AN34" s="817"/>
      <c r="AO34" s="817"/>
      <c r="AP34" s="817">
        <v>29</v>
      </c>
      <c r="AQ34" s="817"/>
      <c r="AR34" s="817"/>
      <c r="AS34" s="817"/>
      <c r="AT34" s="817"/>
      <c r="AU34" s="817">
        <v>29</v>
      </c>
      <c r="AV34" s="817"/>
      <c r="AW34" s="817"/>
      <c r="AX34" s="817"/>
      <c r="AY34" s="817"/>
      <c r="AZ34" s="818" t="s">
        <v>492</v>
      </c>
      <c r="BA34" s="818"/>
      <c r="BB34" s="818"/>
      <c r="BC34" s="818"/>
      <c r="BD34" s="818"/>
      <c r="BE34" s="819" t="s">
        <v>399</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379</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15776</v>
      </c>
      <c r="AG63" s="831"/>
      <c r="AH63" s="831"/>
      <c r="AI63" s="831"/>
      <c r="AJ63" s="832"/>
      <c r="AK63" s="833"/>
      <c r="AL63" s="828"/>
      <c r="AM63" s="828"/>
      <c r="AN63" s="828"/>
      <c r="AO63" s="828"/>
      <c r="AP63" s="831">
        <v>51507</v>
      </c>
      <c r="AQ63" s="831"/>
      <c r="AR63" s="831"/>
      <c r="AS63" s="831"/>
      <c r="AT63" s="831"/>
      <c r="AU63" s="831">
        <v>27361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404</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565</v>
      </c>
      <c r="C68" s="857"/>
      <c r="D68" s="857"/>
      <c r="E68" s="857"/>
      <c r="F68" s="857"/>
      <c r="G68" s="857"/>
      <c r="H68" s="857"/>
      <c r="I68" s="857"/>
      <c r="J68" s="857"/>
      <c r="K68" s="857"/>
      <c r="L68" s="857"/>
      <c r="M68" s="857"/>
      <c r="N68" s="857"/>
      <c r="O68" s="857"/>
      <c r="P68" s="858"/>
      <c r="Q68" s="859">
        <v>263</v>
      </c>
      <c r="R68" s="853"/>
      <c r="S68" s="853"/>
      <c r="T68" s="853"/>
      <c r="U68" s="853"/>
      <c r="V68" s="853">
        <v>225</v>
      </c>
      <c r="W68" s="853"/>
      <c r="X68" s="853"/>
      <c r="Y68" s="853"/>
      <c r="Z68" s="853"/>
      <c r="AA68" s="853">
        <v>38</v>
      </c>
      <c r="AB68" s="853"/>
      <c r="AC68" s="853"/>
      <c r="AD68" s="853"/>
      <c r="AE68" s="853"/>
      <c r="AF68" s="853">
        <v>38</v>
      </c>
      <c r="AG68" s="853"/>
      <c r="AH68" s="853"/>
      <c r="AI68" s="853"/>
      <c r="AJ68" s="853"/>
      <c r="AK68" s="853" t="s">
        <v>569</v>
      </c>
      <c r="AL68" s="853"/>
      <c r="AM68" s="853"/>
      <c r="AN68" s="853"/>
      <c r="AO68" s="853"/>
      <c r="AP68" s="853">
        <v>38</v>
      </c>
      <c r="AQ68" s="853"/>
      <c r="AR68" s="853"/>
      <c r="AS68" s="853"/>
      <c r="AT68" s="853"/>
      <c r="AU68" s="853">
        <v>24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566</v>
      </c>
      <c r="C69" s="861"/>
      <c r="D69" s="861"/>
      <c r="E69" s="861"/>
      <c r="F69" s="861"/>
      <c r="G69" s="861"/>
      <c r="H69" s="861"/>
      <c r="I69" s="861"/>
      <c r="J69" s="861"/>
      <c r="K69" s="861"/>
      <c r="L69" s="861"/>
      <c r="M69" s="861"/>
      <c r="N69" s="861"/>
      <c r="O69" s="861"/>
      <c r="P69" s="862"/>
      <c r="Q69" s="863">
        <v>303</v>
      </c>
      <c r="R69" s="817"/>
      <c r="S69" s="817"/>
      <c r="T69" s="817"/>
      <c r="U69" s="817"/>
      <c r="V69" s="817">
        <v>287</v>
      </c>
      <c r="W69" s="817"/>
      <c r="X69" s="817"/>
      <c r="Y69" s="817"/>
      <c r="Z69" s="817"/>
      <c r="AA69" s="817">
        <v>16</v>
      </c>
      <c r="AB69" s="817"/>
      <c r="AC69" s="817"/>
      <c r="AD69" s="817"/>
      <c r="AE69" s="817"/>
      <c r="AF69" s="817">
        <v>16</v>
      </c>
      <c r="AG69" s="817"/>
      <c r="AH69" s="817"/>
      <c r="AI69" s="817"/>
      <c r="AJ69" s="817"/>
      <c r="AK69" s="817" t="s">
        <v>492</v>
      </c>
      <c r="AL69" s="817"/>
      <c r="AM69" s="817"/>
      <c r="AN69" s="817"/>
      <c r="AO69" s="817"/>
      <c r="AP69" s="817" t="s">
        <v>492</v>
      </c>
      <c r="AQ69" s="817"/>
      <c r="AR69" s="817"/>
      <c r="AS69" s="817"/>
      <c r="AT69" s="817"/>
      <c r="AU69" s="817" t="s">
        <v>492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567</v>
      </c>
      <c r="C70" s="861"/>
      <c r="D70" s="861"/>
      <c r="E70" s="861"/>
      <c r="F70" s="861"/>
      <c r="G70" s="861"/>
      <c r="H70" s="861"/>
      <c r="I70" s="861"/>
      <c r="J70" s="861"/>
      <c r="K70" s="861"/>
      <c r="L70" s="861"/>
      <c r="M70" s="861"/>
      <c r="N70" s="861"/>
      <c r="O70" s="861"/>
      <c r="P70" s="862"/>
      <c r="Q70" s="863">
        <v>2063</v>
      </c>
      <c r="R70" s="817"/>
      <c r="S70" s="817"/>
      <c r="T70" s="817"/>
      <c r="U70" s="817"/>
      <c r="V70" s="817">
        <v>1802</v>
      </c>
      <c r="W70" s="817"/>
      <c r="X70" s="817"/>
      <c r="Y70" s="817"/>
      <c r="Z70" s="817"/>
      <c r="AA70" s="817">
        <v>261</v>
      </c>
      <c r="AB70" s="817"/>
      <c r="AC70" s="817"/>
      <c r="AD70" s="817"/>
      <c r="AE70" s="817"/>
      <c r="AF70" s="817">
        <v>261</v>
      </c>
      <c r="AG70" s="817"/>
      <c r="AH70" s="817"/>
      <c r="AI70" s="817"/>
      <c r="AJ70" s="817"/>
      <c r="AK70" s="817" t="s">
        <v>492</v>
      </c>
      <c r="AL70" s="817"/>
      <c r="AM70" s="817"/>
      <c r="AN70" s="817"/>
      <c r="AO70" s="817"/>
      <c r="AP70" s="817" t="s">
        <v>492</v>
      </c>
      <c r="AQ70" s="817"/>
      <c r="AR70" s="817"/>
      <c r="AS70" s="817"/>
      <c r="AT70" s="817"/>
      <c r="AU70" s="817" t="s">
        <v>492</v>
      </c>
      <c r="AV70" s="817"/>
      <c r="AW70" s="817"/>
      <c r="AX70" s="817"/>
      <c r="AY70" s="817"/>
      <c r="AZ70" s="819" t="s">
        <v>492</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568</v>
      </c>
      <c r="C71" s="861"/>
      <c r="D71" s="861"/>
      <c r="E71" s="861"/>
      <c r="F71" s="861"/>
      <c r="G71" s="861"/>
      <c r="H71" s="861"/>
      <c r="I71" s="861"/>
      <c r="J71" s="861"/>
      <c r="K71" s="861"/>
      <c r="L71" s="861"/>
      <c r="M71" s="861"/>
      <c r="N71" s="861"/>
      <c r="O71" s="861"/>
      <c r="P71" s="862"/>
      <c r="Q71" s="863">
        <v>1017156</v>
      </c>
      <c r="R71" s="817"/>
      <c r="S71" s="817"/>
      <c r="T71" s="817"/>
      <c r="U71" s="817"/>
      <c r="V71" s="817">
        <v>995709</v>
      </c>
      <c r="W71" s="817"/>
      <c r="X71" s="817"/>
      <c r="Y71" s="817"/>
      <c r="Z71" s="817"/>
      <c r="AA71" s="817">
        <v>21447</v>
      </c>
      <c r="AB71" s="817"/>
      <c r="AC71" s="817"/>
      <c r="AD71" s="817"/>
      <c r="AE71" s="817"/>
      <c r="AF71" s="817">
        <v>21447</v>
      </c>
      <c r="AG71" s="817"/>
      <c r="AH71" s="817"/>
      <c r="AI71" s="817"/>
      <c r="AJ71" s="817"/>
      <c r="AK71" s="817">
        <v>1</v>
      </c>
      <c r="AL71" s="817"/>
      <c r="AM71" s="817"/>
      <c r="AN71" s="817"/>
      <c r="AO71" s="817"/>
      <c r="AP71" s="817" t="s">
        <v>492</v>
      </c>
      <c r="AQ71" s="817"/>
      <c r="AR71" s="817"/>
      <c r="AS71" s="817"/>
      <c r="AT71" s="817"/>
      <c r="AU71" s="817" t="s">
        <v>492</v>
      </c>
      <c r="AV71" s="817"/>
      <c r="AW71" s="817"/>
      <c r="AX71" s="817"/>
      <c r="AY71" s="817"/>
      <c r="AZ71" s="819" t="s">
        <v>492</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379</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21762</v>
      </c>
      <c r="AG88" s="831"/>
      <c r="AH88" s="831"/>
      <c r="AI88" s="831"/>
      <c r="AJ88" s="831"/>
      <c r="AK88" s="828"/>
      <c r="AL88" s="828"/>
      <c r="AM88" s="828"/>
      <c r="AN88" s="828"/>
      <c r="AO88" s="828"/>
      <c r="AP88" s="831">
        <v>38</v>
      </c>
      <c r="AQ88" s="831"/>
      <c r="AR88" s="831"/>
      <c r="AS88" s="831"/>
      <c r="AT88" s="831"/>
      <c r="AU88" s="831">
        <v>24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347</v>
      </c>
      <c r="CS102" s="839"/>
      <c r="CT102" s="839"/>
      <c r="CU102" s="839"/>
      <c r="CV102" s="878"/>
      <c r="CW102" s="877">
        <v>1999</v>
      </c>
      <c r="CX102" s="839"/>
      <c r="CY102" s="839"/>
      <c r="CZ102" s="839"/>
      <c r="DA102" s="878"/>
      <c r="DB102" s="877">
        <v>737</v>
      </c>
      <c r="DC102" s="839"/>
      <c r="DD102" s="839"/>
      <c r="DE102" s="839"/>
      <c r="DF102" s="878"/>
      <c r="DG102" s="877">
        <v>1932</v>
      </c>
      <c r="DH102" s="839"/>
      <c r="DI102" s="839"/>
      <c r="DJ102" s="839"/>
      <c r="DK102" s="878"/>
      <c r="DL102" s="877" t="s">
        <v>492</v>
      </c>
      <c r="DM102" s="839"/>
      <c r="DN102" s="839"/>
      <c r="DO102" s="839"/>
      <c r="DP102" s="878"/>
      <c r="DQ102" s="877">
        <v>1896</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2">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8419965</v>
      </c>
      <c r="AB110" s="887"/>
      <c r="AC110" s="887"/>
      <c r="AD110" s="887"/>
      <c r="AE110" s="888"/>
      <c r="AF110" s="889">
        <v>8271512</v>
      </c>
      <c r="AG110" s="887"/>
      <c r="AH110" s="887"/>
      <c r="AI110" s="887"/>
      <c r="AJ110" s="888"/>
      <c r="AK110" s="889">
        <v>8182719</v>
      </c>
      <c r="AL110" s="887"/>
      <c r="AM110" s="887"/>
      <c r="AN110" s="887"/>
      <c r="AO110" s="888"/>
      <c r="AP110" s="890">
        <v>14.3</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79959174</v>
      </c>
      <c r="BR110" s="918"/>
      <c r="BS110" s="918"/>
      <c r="BT110" s="918"/>
      <c r="BU110" s="918"/>
      <c r="BV110" s="918">
        <v>82907364</v>
      </c>
      <c r="BW110" s="918"/>
      <c r="BX110" s="918"/>
      <c r="BY110" s="918"/>
      <c r="BZ110" s="918"/>
      <c r="CA110" s="918">
        <v>85366963</v>
      </c>
      <c r="CB110" s="918"/>
      <c r="CC110" s="918"/>
      <c r="CD110" s="918"/>
      <c r="CE110" s="918"/>
      <c r="CF110" s="931">
        <v>149.30000000000001</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408846</v>
      </c>
      <c r="BR111" s="913"/>
      <c r="BS111" s="913"/>
      <c r="BT111" s="913"/>
      <c r="BU111" s="913"/>
      <c r="BV111" s="913">
        <v>378905</v>
      </c>
      <c r="BW111" s="913"/>
      <c r="BX111" s="913"/>
      <c r="BY111" s="913"/>
      <c r="BZ111" s="913"/>
      <c r="CA111" s="913">
        <v>348099</v>
      </c>
      <c r="CB111" s="913"/>
      <c r="CC111" s="913"/>
      <c r="CD111" s="913"/>
      <c r="CE111" s="913"/>
      <c r="CF111" s="907">
        <v>0.6</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393942</v>
      </c>
      <c r="DH111" s="913"/>
      <c r="DI111" s="913"/>
      <c r="DJ111" s="913"/>
      <c r="DK111" s="913"/>
      <c r="DL111" s="913">
        <v>365719</v>
      </c>
      <c r="DM111" s="913"/>
      <c r="DN111" s="913"/>
      <c r="DO111" s="913"/>
      <c r="DP111" s="913"/>
      <c r="DQ111" s="913">
        <v>336670</v>
      </c>
      <c r="DR111" s="913"/>
      <c r="DS111" s="913"/>
      <c r="DT111" s="913"/>
      <c r="DU111" s="913"/>
      <c r="DV111" s="914">
        <v>0.6</v>
      </c>
      <c r="DW111" s="914"/>
      <c r="DX111" s="914"/>
      <c r="DY111" s="914"/>
      <c r="DZ111" s="915"/>
    </row>
    <row r="112" spans="1:131" s="224" customFormat="1" ht="26.25" customHeight="1" x14ac:dyDescent="0.2">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31035739</v>
      </c>
      <c r="BR112" s="913"/>
      <c r="BS112" s="913"/>
      <c r="BT112" s="913"/>
      <c r="BU112" s="913"/>
      <c r="BV112" s="913">
        <v>29992023</v>
      </c>
      <c r="BW112" s="913"/>
      <c r="BX112" s="913"/>
      <c r="BY112" s="913"/>
      <c r="BZ112" s="913"/>
      <c r="CA112" s="913">
        <v>27361071</v>
      </c>
      <c r="CB112" s="913"/>
      <c r="CC112" s="913"/>
      <c r="CD112" s="913"/>
      <c r="CE112" s="913"/>
      <c r="CF112" s="907">
        <v>47.9</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2526261</v>
      </c>
      <c r="AB113" s="925"/>
      <c r="AC113" s="925"/>
      <c r="AD113" s="925"/>
      <c r="AE113" s="926"/>
      <c r="AF113" s="927">
        <v>2823401</v>
      </c>
      <c r="AG113" s="925"/>
      <c r="AH113" s="925"/>
      <c r="AI113" s="925"/>
      <c r="AJ113" s="926"/>
      <c r="AK113" s="927">
        <v>2846392</v>
      </c>
      <c r="AL113" s="925"/>
      <c r="AM113" s="925"/>
      <c r="AN113" s="925"/>
      <c r="AO113" s="926"/>
      <c r="AP113" s="928">
        <v>5</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v>20516</v>
      </c>
      <c r="BR113" s="913"/>
      <c r="BS113" s="913"/>
      <c r="BT113" s="913"/>
      <c r="BU113" s="913"/>
      <c r="BV113" s="913">
        <v>25347</v>
      </c>
      <c r="BW113" s="913"/>
      <c r="BX113" s="913"/>
      <c r="BY113" s="913"/>
      <c r="BZ113" s="913"/>
      <c r="CA113" s="913">
        <v>23637</v>
      </c>
      <c r="CB113" s="913"/>
      <c r="CC113" s="913"/>
      <c r="CD113" s="913"/>
      <c r="CE113" s="913"/>
      <c r="CF113" s="907">
        <v>0</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5475</v>
      </c>
      <c r="AB114" s="946"/>
      <c r="AC114" s="946"/>
      <c r="AD114" s="946"/>
      <c r="AE114" s="947"/>
      <c r="AF114" s="948">
        <v>1582</v>
      </c>
      <c r="AG114" s="946"/>
      <c r="AH114" s="946"/>
      <c r="AI114" s="946"/>
      <c r="AJ114" s="947"/>
      <c r="AK114" s="948">
        <v>1933</v>
      </c>
      <c r="AL114" s="946"/>
      <c r="AM114" s="946"/>
      <c r="AN114" s="946"/>
      <c r="AO114" s="947"/>
      <c r="AP114" s="949">
        <v>0</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9587517</v>
      </c>
      <c r="BR114" s="913"/>
      <c r="BS114" s="913"/>
      <c r="BT114" s="913"/>
      <c r="BU114" s="913"/>
      <c r="BV114" s="913">
        <v>10002310</v>
      </c>
      <c r="BW114" s="913"/>
      <c r="BX114" s="913"/>
      <c r="BY114" s="913"/>
      <c r="BZ114" s="913"/>
      <c r="CA114" s="913">
        <v>10684083</v>
      </c>
      <c r="CB114" s="913"/>
      <c r="CC114" s="913"/>
      <c r="CD114" s="913"/>
      <c r="CE114" s="913"/>
      <c r="CF114" s="907">
        <v>18.7</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55455</v>
      </c>
      <c r="AB115" s="925"/>
      <c r="AC115" s="925"/>
      <c r="AD115" s="925"/>
      <c r="AE115" s="926"/>
      <c r="AF115" s="927">
        <v>42966</v>
      </c>
      <c r="AG115" s="925"/>
      <c r="AH115" s="925"/>
      <c r="AI115" s="925"/>
      <c r="AJ115" s="926"/>
      <c r="AK115" s="927">
        <v>42996</v>
      </c>
      <c r="AL115" s="925"/>
      <c r="AM115" s="925"/>
      <c r="AN115" s="925"/>
      <c r="AO115" s="926"/>
      <c r="AP115" s="928">
        <v>0.1</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v>3345547</v>
      </c>
      <c r="BR115" s="913"/>
      <c r="BS115" s="913"/>
      <c r="BT115" s="913"/>
      <c r="BU115" s="913"/>
      <c r="BV115" s="913">
        <v>2039858</v>
      </c>
      <c r="BW115" s="913"/>
      <c r="BX115" s="913"/>
      <c r="BY115" s="913"/>
      <c r="BZ115" s="913"/>
      <c r="CA115" s="913">
        <v>1896441</v>
      </c>
      <c r="CB115" s="913"/>
      <c r="CC115" s="913"/>
      <c r="CD115" s="913"/>
      <c r="CE115" s="913"/>
      <c r="CF115" s="907">
        <v>3.3</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11007156</v>
      </c>
      <c r="AB117" s="966"/>
      <c r="AC117" s="966"/>
      <c r="AD117" s="966"/>
      <c r="AE117" s="967"/>
      <c r="AF117" s="968">
        <v>11139461</v>
      </c>
      <c r="AG117" s="966"/>
      <c r="AH117" s="966"/>
      <c r="AI117" s="966"/>
      <c r="AJ117" s="967"/>
      <c r="AK117" s="968">
        <v>11074040</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446</v>
      </c>
      <c r="BP119" s="992"/>
      <c r="BQ119" s="986">
        <v>124357339</v>
      </c>
      <c r="BR119" s="987"/>
      <c r="BS119" s="987"/>
      <c r="BT119" s="987"/>
      <c r="BU119" s="987"/>
      <c r="BV119" s="987">
        <v>125345807</v>
      </c>
      <c r="BW119" s="987"/>
      <c r="BX119" s="987"/>
      <c r="BY119" s="987"/>
      <c r="BZ119" s="987"/>
      <c r="CA119" s="987">
        <v>125680294</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14904</v>
      </c>
      <c r="DH119" s="973"/>
      <c r="DI119" s="973"/>
      <c r="DJ119" s="973"/>
      <c r="DK119" s="974"/>
      <c r="DL119" s="972">
        <v>13186</v>
      </c>
      <c r="DM119" s="973"/>
      <c r="DN119" s="973"/>
      <c r="DO119" s="973"/>
      <c r="DP119" s="974"/>
      <c r="DQ119" s="972">
        <v>11429</v>
      </c>
      <c r="DR119" s="973"/>
      <c r="DS119" s="973"/>
      <c r="DT119" s="973"/>
      <c r="DU119" s="974"/>
      <c r="DV119" s="975">
        <v>0</v>
      </c>
      <c r="DW119" s="976"/>
      <c r="DX119" s="976"/>
      <c r="DY119" s="976"/>
      <c r="DZ119" s="977"/>
    </row>
    <row r="120" spans="1:130" s="224" customFormat="1" ht="26.25" customHeight="1" x14ac:dyDescent="0.2">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40887</v>
      </c>
      <c r="AB120" s="946"/>
      <c r="AC120" s="946"/>
      <c r="AD120" s="946"/>
      <c r="AE120" s="947"/>
      <c r="AF120" s="948">
        <v>40916</v>
      </c>
      <c r="AG120" s="946"/>
      <c r="AH120" s="946"/>
      <c r="AI120" s="946"/>
      <c r="AJ120" s="947"/>
      <c r="AK120" s="948">
        <v>40946</v>
      </c>
      <c r="AL120" s="946"/>
      <c r="AM120" s="946"/>
      <c r="AN120" s="946"/>
      <c r="AO120" s="947"/>
      <c r="AP120" s="949">
        <v>0.1</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21974122</v>
      </c>
      <c r="BR120" s="918"/>
      <c r="BS120" s="918"/>
      <c r="BT120" s="918"/>
      <c r="BU120" s="918"/>
      <c r="BV120" s="918">
        <v>22861632</v>
      </c>
      <c r="BW120" s="918"/>
      <c r="BX120" s="918"/>
      <c r="BY120" s="918"/>
      <c r="BZ120" s="918"/>
      <c r="CA120" s="918">
        <v>20981765</v>
      </c>
      <c r="CB120" s="918"/>
      <c r="CC120" s="918"/>
      <c r="CD120" s="918"/>
      <c r="CE120" s="918"/>
      <c r="CF120" s="931">
        <v>36.700000000000003</v>
      </c>
      <c r="CG120" s="932"/>
      <c r="CH120" s="932"/>
      <c r="CI120" s="932"/>
      <c r="CJ120" s="932"/>
      <c r="CK120" s="993" t="s">
        <v>450</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26156565</v>
      </c>
      <c r="DH120" s="918"/>
      <c r="DI120" s="918"/>
      <c r="DJ120" s="918"/>
      <c r="DK120" s="918"/>
      <c r="DL120" s="918">
        <v>24113248</v>
      </c>
      <c r="DM120" s="918"/>
      <c r="DN120" s="918"/>
      <c r="DO120" s="918"/>
      <c r="DP120" s="918"/>
      <c r="DQ120" s="918">
        <v>23486900</v>
      </c>
      <c r="DR120" s="918"/>
      <c r="DS120" s="918"/>
      <c r="DT120" s="918"/>
      <c r="DU120" s="918"/>
      <c r="DV120" s="919">
        <v>41.1</v>
      </c>
      <c r="DW120" s="919"/>
      <c r="DX120" s="919"/>
      <c r="DY120" s="919"/>
      <c r="DZ120" s="920"/>
    </row>
    <row r="121" spans="1:130" s="224" customFormat="1" ht="26.25" customHeight="1" x14ac:dyDescent="0.2">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12518</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28111417</v>
      </c>
      <c r="BR121" s="913"/>
      <c r="BS121" s="913"/>
      <c r="BT121" s="913"/>
      <c r="BU121" s="913"/>
      <c r="BV121" s="913">
        <v>28038494</v>
      </c>
      <c r="BW121" s="913"/>
      <c r="BX121" s="913"/>
      <c r="BY121" s="913"/>
      <c r="BZ121" s="913"/>
      <c r="CA121" s="913">
        <v>29793363</v>
      </c>
      <c r="CB121" s="913"/>
      <c r="CC121" s="913"/>
      <c r="CD121" s="913"/>
      <c r="CE121" s="913"/>
      <c r="CF121" s="907">
        <v>52.1</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4877475</v>
      </c>
      <c r="DH121" s="913"/>
      <c r="DI121" s="913"/>
      <c r="DJ121" s="913"/>
      <c r="DK121" s="913"/>
      <c r="DL121" s="913">
        <v>4565437</v>
      </c>
      <c r="DM121" s="913"/>
      <c r="DN121" s="913"/>
      <c r="DO121" s="913"/>
      <c r="DP121" s="913"/>
      <c r="DQ121" s="913">
        <v>3844335</v>
      </c>
      <c r="DR121" s="913"/>
      <c r="DS121" s="913"/>
      <c r="DT121" s="913"/>
      <c r="DU121" s="913"/>
      <c r="DV121" s="914">
        <v>6.7</v>
      </c>
      <c r="DW121" s="914"/>
      <c r="DX121" s="914"/>
      <c r="DY121" s="914"/>
      <c r="DZ121" s="915"/>
    </row>
    <row r="122" spans="1:130" s="224" customFormat="1" ht="26.25" customHeight="1" x14ac:dyDescent="0.2">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64941193</v>
      </c>
      <c r="BR122" s="987"/>
      <c r="BS122" s="987"/>
      <c r="BT122" s="987"/>
      <c r="BU122" s="987"/>
      <c r="BV122" s="987">
        <v>63572369</v>
      </c>
      <c r="BW122" s="987"/>
      <c r="BX122" s="987"/>
      <c r="BY122" s="987"/>
      <c r="BZ122" s="987"/>
      <c r="CA122" s="987">
        <v>62367469</v>
      </c>
      <c r="CB122" s="987"/>
      <c r="CC122" s="987"/>
      <c r="CD122" s="987"/>
      <c r="CE122" s="987"/>
      <c r="CF122" s="1004">
        <v>109.1</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v>28800</v>
      </c>
      <c r="DR122" s="913"/>
      <c r="DS122" s="913"/>
      <c r="DT122" s="913"/>
      <c r="DU122" s="913"/>
      <c r="DV122" s="914">
        <v>0.1</v>
      </c>
      <c r="DW122" s="914"/>
      <c r="DX122" s="914"/>
      <c r="DY122" s="914"/>
      <c r="DZ122" s="915"/>
    </row>
    <row r="123" spans="1:130" s="224" customFormat="1" ht="26.25" customHeight="1" x14ac:dyDescent="0.2">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454</v>
      </c>
      <c r="BP123" s="992"/>
      <c r="BQ123" s="1050">
        <v>115026732</v>
      </c>
      <c r="BR123" s="1051"/>
      <c r="BS123" s="1051"/>
      <c r="BT123" s="1051"/>
      <c r="BU123" s="1051"/>
      <c r="BV123" s="1051">
        <v>114472495</v>
      </c>
      <c r="BW123" s="1051"/>
      <c r="BX123" s="1051"/>
      <c r="BY123" s="1051"/>
      <c r="BZ123" s="1051"/>
      <c r="CA123" s="1051">
        <v>113142597</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v>1699</v>
      </c>
      <c r="DH123" s="946"/>
      <c r="DI123" s="946"/>
      <c r="DJ123" s="946"/>
      <c r="DK123" s="947"/>
      <c r="DL123" s="948">
        <v>1360</v>
      </c>
      <c r="DM123" s="946"/>
      <c r="DN123" s="946"/>
      <c r="DO123" s="946"/>
      <c r="DP123" s="947"/>
      <c r="DQ123" s="948">
        <v>1036</v>
      </c>
      <c r="DR123" s="946"/>
      <c r="DS123" s="946"/>
      <c r="DT123" s="946"/>
      <c r="DU123" s="947"/>
      <c r="DV123" s="949">
        <v>0</v>
      </c>
      <c r="DW123" s="950"/>
      <c r="DX123" s="950"/>
      <c r="DY123" s="950"/>
      <c r="DZ123" s="951"/>
    </row>
    <row r="124" spans="1:130" s="224" customFormat="1" ht="26.25" customHeight="1" thickBot="1" x14ac:dyDescent="0.25">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16.399999999999999</v>
      </c>
      <c r="BR124" s="1014"/>
      <c r="BS124" s="1014"/>
      <c r="BT124" s="1014"/>
      <c r="BU124" s="1014"/>
      <c r="BV124" s="1014">
        <v>19.399999999999999</v>
      </c>
      <c r="BW124" s="1014"/>
      <c r="BX124" s="1014"/>
      <c r="BY124" s="1014"/>
      <c r="BZ124" s="1014"/>
      <c r="CA124" s="1014">
        <v>21.9</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2050</v>
      </c>
      <c r="AB126" s="946"/>
      <c r="AC126" s="946"/>
      <c r="AD126" s="946"/>
      <c r="AE126" s="947"/>
      <c r="AF126" s="948">
        <v>2050</v>
      </c>
      <c r="AG126" s="946"/>
      <c r="AH126" s="946"/>
      <c r="AI126" s="946"/>
      <c r="AJ126" s="947"/>
      <c r="AK126" s="948">
        <v>2050</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v>3345547</v>
      </c>
      <c r="DH126" s="913"/>
      <c r="DI126" s="913"/>
      <c r="DJ126" s="913"/>
      <c r="DK126" s="913"/>
      <c r="DL126" s="913">
        <v>2039858</v>
      </c>
      <c r="DM126" s="913"/>
      <c r="DN126" s="913"/>
      <c r="DO126" s="913"/>
      <c r="DP126" s="913"/>
      <c r="DQ126" s="913">
        <v>1896441</v>
      </c>
      <c r="DR126" s="913"/>
      <c r="DS126" s="913"/>
      <c r="DT126" s="913"/>
      <c r="DU126" s="913"/>
      <c r="DV126" s="914">
        <v>3.3</v>
      </c>
      <c r="DW126" s="914"/>
      <c r="DX126" s="914"/>
      <c r="DY126" s="914"/>
      <c r="DZ126" s="915"/>
    </row>
    <row r="127" spans="1:130" s="224" customFormat="1" ht="26.25" customHeight="1" x14ac:dyDescent="0.2">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2808423</v>
      </c>
      <c r="AB128" s="1033"/>
      <c r="AC128" s="1033"/>
      <c r="AD128" s="1033"/>
      <c r="AE128" s="1034"/>
      <c r="AF128" s="1035">
        <v>2661042</v>
      </c>
      <c r="AG128" s="1033"/>
      <c r="AH128" s="1033"/>
      <c r="AI128" s="1033"/>
      <c r="AJ128" s="1034"/>
      <c r="AK128" s="1035">
        <v>2995182</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62698326</v>
      </c>
      <c r="AB129" s="946"/>
      <c r="AC129" s="946"/>
      <c r="AD129" s="946"/>
      <c r="AE129" s="947"/>
      <c r="AF129" s="948">
        <v>61709952</v>
      </c>
      <c r="AG129" s="946"/>
      <c r="AH129" s="946"/>
      <c r="AI129" s="946"/>
      <c r="AJ129" s="947"/>
      <c r="AK129" s="948">
        <v>62842594</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5874078</v>
      </c>
      <c r="AB130" s="946"/>
      <c r="AC130" s="946"/>
      <c r="AD130" s="946"/>
      <c r="AE130" s="947"/>
      <c r="AF130" s="948">
        <v>5779565</v>
      </c>
      <c r="AG130" s="946"/>
      <c r="AH130" s="946"/>
      <c r="AI130" s="946"/>
      <c r="AJ130" s="947"/>
      <c r="AK130" s="948">
        <v>5667805</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56824248</v>
      </c>
      <c r="AB131" s="973"/>
      <c r="AC131" s="973"/>
      <c r="AD131" s="973"/>
      <c r="AE131" s="974"/>
      <c r="AF131" s="972">
        <v>55930387</v>
      </c>
      <c r="AG131" s="973"/>
      <c r="AH131" s="973"/>
      <c r="AI131" s="973"/>
      <c r="AJ131" s="974"/>
      <c r="AK131" s="972">
        <v>57174789</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v>21.9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4.0909560300000001</v>
      </c>
      <c r="AB132" s="1084"/>
      <c r="AC132" s="1084"/>
      <c r="AD132" s="1084"/>
      <c r="AE132" s="1085"/>
      <c r="AF132" s="1086">
        <v>4.8253805219999997</v>
      </c>
      <c r="AG132" s="1084"/>
      <c r="AH132" s="1084"/>
      <c r="AI132" s="1084"/>
      <c r="AJ132" s="1085"/>
      <c r="AK132" s="1086">
        <v>4.2169869320000002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4.9000000000000004</v>
      </c>
      <c r="AB133" s="1067"/>
      <c r="AC133" s="1067"/>
      <c r="AD133" s="1067"/>
      <c r="AE133" s="1068"/>
      <c r="AF133" s="1066">
        <v>4.8</v>
      </c>
      <c r="AG133" s="1067"/>
      <c r="AH133" s="1067"/>
      <c r="AI133" s="1067"/>
      <c r="AJ133" s="1068"/>
      <c r="AK133" s="1066">
        <v>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GjYd3t/AebufWIHACPGSSAelJcaQHIlmPU3QftXB8Zw6rGMowPJa/w+Ts4xHKQYfBMO/VIxvFAuQ9Oi/PztCQ==" saltValue="zIwq8kF0X1h9uR1EerYp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O8" zoomScaleNormal="85" zoomScaleSheetLayoutView="100" workbookViewId="0">
      <selection activeCell="N58" sqref="N58"/>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uk+CiKigrVOAJUVyI6la75g8LFtYz/xvTBwkG+7gMU1m5eMmotiM94+T35uJlWqmWGcqOMFV97xbYV/uUH0LQ==" saltValue="ZYzSMXjgpoe8Bydo2wTyj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sG0XjzarK3dxUEa++4tOcptq98y4wQBnW1HyhqdA33PA40XucNVtmyccRPv0DPoY3dFES6yQitTUdKa4COFA==" saltValue="+QKnTIC9N+Ld3SOtdrag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N58" sqref="N58"/>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1" t="s">
        <v>483</v>
      </c>
      <c r="AP7" s="265"/>
      <c r="AQ7" s="266" t="s">
        <v>484</v>
      </c>
      <c r="AR7" s="267"/>
    </row>
    <row r="8" spans="1:46" ht="13.2" x14ac:dyDescent="0.2">
      <c r="A8" s="259"/>
      <c r="AK8" s="268"/>
      <c r="AL8" s="269"/>
      <c r="AM8" s="269"/>
      <c r="AN8" s="270"/>
      <c r="AO8" s="1102"/>
      <c r="AP8" s="271" t="s">
        <v>485</v>
      </c>
      <c r="AQ8" s="272" t="s">
        <v>486</v>
      </c>
      <c r="AR8" s="273" t="s">
        <v>487</v>
      </c>
    </row>
    <row r="9" spans="1:46" ht="13.2" x14ac:dyDescent="0.2">
      <c r="A9" s="259"/>
      <c r="AK9" s="1103" t="s">
        <v>488</v>
      </c>
      <c r="AL9" s="1104"/>
      <c r="AM9" s="1104"/>
      <c r="AN9" s="1105"/>
      <c r="AO9" s="274">
        <v>16943366</v>
      </c>
      <c r="AP9" s="274">
        <v>55105</v>
      </c>
      <c r="AQ9" s="275">
        <v>64047</v>
      </c>
      <c r="AR9" s="276">
        <v>-14</v>
      </c>
    </row>
    <row r="10" spans="1:46" ht="13.5" customHeight="1" x14ac:dyDescent="0.2">
      <c r="A10" s="259"/>
      <c r="AK10" s="1103" t="s">
        <v>489</v>
      </c>
      <c r="AL10" s="1104"/>
      <c r="AM10" s="1104"/>
      <c r="AN10" s="1105"/>
      <c r="AO10" s="277">
        <v>92908</v>
      </c>
      <c r="AP10" s="277">
        <v>302</v>
      </c>
      <c r="AQ10" s="278">
        <v>2298</v>
      </c>
      <c r="AR10" s="279">
        <v>-86.9</v>
      </c>
    </row>
    <row r="11" spans="1:46" ht="13.5" customHeight="1" x14ac:dyDescent="0.2">
      <c r="A11" s="259"/>
      <c r="AK11" s="1103" t="s">
        <v>490</v>
      </c>
      <c r="AL11" s="1104"/>
      <c r="AM11" s="1104"/>
      <c r="AN11" s="1105"/>
      <c r="AO11" s="277">
        <v>475184</v>
      </c>
      <c r="AP11" s="277">
        <v>1545</v>
      </c>
      <c r="AQ11" s="278">
        <v>1764</v>
      </c>
      <c r="AR11" s="279">
        <v>-12.4</v>
      </c>
    </row>
    <row r="12" spans="1:46" ht="13.5" customHeight="1" x14ac:dyDescent="0.2">
      <c r="A12" s="259"/>
      <c r="AK12" s="1103" t="s">
        <v>491</v>
      </c>
      <c r="AL12" s="1104"/>
      <c r="AM12" s="1104"/>
      <c r="AN12" s="1105"/>
      <c r="AO12" s="277" t="s">
        <v>492</v>
      </c>
      <c r="AP12" s="277" t="s">
        <v>492</v>
      </c>
      <c r="AQ12" s="278">
        <v>30</v>
      </c>
      <c r="AR12" s="279" t="s">
        <v>492</v>
      </c>
    </row>
    <row r="13" spans="1:46" ht="13.5" customHeight="1" x14ac:dyDescent="0.2">
      <c r="A13" s="259"/>
      <c r="AK13" s="1103" t="s">
        <v>493</v>
      </c>
      <c r="AL13" s="1104"/>
      <c r="AM13" s="1104"/>
      <c r="AN13" s="1105"/>
      <c r="AO13" s="277">
        <v>528533</v>
      </c>
      <c r="AP13" s="277">
        <v>1719</v>
      </c>
      <c r="AQ13" s="278">
        <v>1643</v>
      </c>
      <c r="AR13" s="279">
        <v>4.5999999999999996</v>
      </c>
    </row>
    <row r="14" spans="1:46" ht="13.5" customHeight="1" x14ac:dyDescent="0.2">
      <c r="A14" s="259"/>
      <c r="AK14" s="1103" t="s">
        <v>494</v>
      </c>
      <c r="AL14" s="1104"/>
      <c r="AM14" s="1104"/>
      <c r="AN14" s="1105"/>
      <c r="AO14" s="277">
        <v>613000</v>
      </c>
      <c r="AP14" s="277">
        <v>1994</v>
      </c>
      <c r="AQ14" s="278">
        <v>1378</v>
      </c>
      <c r="AR14" s="279">
        <v>44.7</v>
      </c>
    </row>
    <row r="15" spans="1:46" ht="13.5" customHeight="1" x14ac:dyDescent="0.2">
      <c r="A15" s="259"/>
      <c r="AK15" s="1106" t="s">
        <v>495</v>
      </c>
      <c r="AL15" s="1107"/>
      <c r="AM15" s="1107"/>
      <c r="AN15" s="1108"/>
      <c r="AO15" s="277">
        <v>-288267</v>
      </c>
      <c r="AP15" s="277">
        <v>-938</v>
      </c>
      <c r="AQ15" s="278">
        <v>-2215</v>
      </c>
      <c r="AR15" s="279">
        <v>-57.7</v>
      </c>
    </row>
    <row r="16" spans="1:46" ht="13.2" x14ac:dyDescent="0.2">
      <c r="A16" s="259"/>
      <c r="AK16" s="1106" t="s">
        <v>177</v>
      </c>
      <c r="AL16" s="1107"/>
      <c r="AM16" s="1107"/>
      <c r="AN16" s="1108"/>
      <c r="AO16" s="277">
        <v>18364724</v>
      </c>
      <c r="AP16" s="277">
        <v>59728</v>
      </c>
      <c r="AQ16" s="278">
        <v>68944</v>
      </c>
      <c r="AR16" s="279">
        <v>-13.4</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09" t="s">
        <v>500</v>
      </c>
      <c r="AL21" s="1110"/>
      <c r="AM21" s="1110"/>
      <c r="AN21" s="1111"/>
      <c r="AO21" s="289">
        <v>6.16</v>
      </c>
      <c r="AP21" s="290">
        <v>6.5</v>
      </c>
      <c r="AQ21" s="291">
        <v>-0.34</v>
      </c>
      <c r="AS21" s="292"/>
      <c r="AT21" s="288"/>
    </row>
    <row r="22" spans="1:46" s="260" customFormat="1" ht="13.2" x14ac:dyDescent="0.2">
      <c r="A22" s="288"/>
      <c r="AK22" s="1109" t="s">
        <v>501</v>
      </c>
      <c r="AL22" s="1110"/>
      <c r="AM22" s="1110"/>
      <c r="AN22" s="1111"/>
      <c r="AO22" s="293">
        <v>100.7</v>
      </c>
      <c r="AP22" s="294">
        <v>99.5</v>
      </c>
      <c r="AQ22" s="295">
        <v>1.2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1" t="s">
        <v>483</v>
      </c>
      <c r="AP30" s="265"/>
      <c r="AQ30" s="266" t="s">
        <v>484</v>
      </c>
      <c r="AR30" s="267"/>
    </row>
    <row r="31" spans="1:46" ht="13.2" x14ac:dyDescent="0.2">
      <c r="A31" s="259"/>
      <c r="AK31" s="268"/>
      <c r="AL31" s="269"/>
      <c r="AM31" s="269"/>
      <c r="AN31" s="270"/>
      <c r="AO31" s="1102"/>
      <c r="AP31" s="271" t="s">
        <v>485</v>
      </c>
      <c r="AQ31" s="272" t="s">
        <v>486</v>
      </c>
      <c r="AR31" s="273" t="s">
        <v>487</v>
      </c>
    </row>
    <row r="32" spans="1:46" ht="27" customHeight="1" x14ac:dyDescent="0.2">
      <c r="A32" s="259"/>
      <c r="AK32" s="1117" t="s">
        <v>505</v>
      </c>
      <c r="AL32" s="1118"/>
      <c r="AM32" s="1118"/>
      <c r="AN32" s="1119"/>
      <c r="AO32" s="303">
        <v>8182719</v>
      </c>
      <c r="AP32" s="303">
        <v>26613</v>
      </c>
      <c r="AQ32" s="304">
        <v>30222</v>
      </c>
      <c r="AR32" s="305">
        <v>-11.9</v>
      </c>
    </row>
    <row r="33" spans="1:46" ht="13.5" customHeight="1" x14ac:dyDescent="0.2">
      <c r="A33" s="259"/>
      <c r="AK33" s="1117" t="s">
        <v>506</v>
      </c>
      <c r="AL33" s="1118"/>
      <c r="AM33" s="1118"/>
      <c r="AN33" s="1119"/>
      <c r="AO33" s="303" t="s">
        <v>492</v>
      </c>
      <c r="AP33" s="303" t="s">
        <v>492</v>
      </c>
      <c r="AQ33" s="304" t="s">
        <v>492</v>
      </c>
      <c r="AR33" s="305" t="s">
        <v>492</v>
      </c>
    </row>
    <row r="34" spans="1:46" ht="27" customHeight="1" x14ac:dyDescent="0.2">
      <c r="A34" s="259"/>
      <c r="AK34" s="1117" t="s">
        <v>507</v>
      </c>
      <c r="AL34" s="1118"/>
      <c r="AM34" s="1118"/>
      <c r="AN34" s="1119"/>
      <c r="AO34" s="303" t="s">
        <v>492</v>
      </c>
      <c r="AP34" s="303" t="s">
        <v>492</v>
      </c>
      <c r="AQ34" s="304">
        <v>22</v>
      </c>
      <c r="AR34" s="305" t="s">
        <v>492</v>
      </c>
    </row>
    <row r="35" spans="1:46" ht="27" customHeight="1" x14ac:dyDescent="0.2">
      <c r="A35" s="259"/>
      <c r="AK35" s="1117" t="s">
        <v>508</v>
      </c>
      <c r="AL35" s="1118"/>
      <c r="AM35" s="1118"/>
      <c r="AN35" s="1119"/>
      <c r="AO35" s="303">
        <v>2846392</v>
      </c>
      <c r="AP35" s="303">
        <v>9257</v>
      </c>
      <c r="AQ35" s="304">
        <v>7968</v>
      </c>
      <c r="AR35" s="305">
        <v>16.2</v>
      </c>
    </row>
    <row r="36" spans="1:46" ht="27" customHeight="1" x14ac:dyDescent="0.2">
      <c r="A36" s="259"/>
      <c r="AK36" s="1117" t="s">
        <v>509</v>
      </c>
      <c r="AL36" s="1118"/>
      <c r="AM36" s="1118"/>
      <c r="AN36" s="1119"/>
      <c r="AO36" s="303">
        <v>1933</v>
      </c>
      <c r="AP36" s="303">
        <v>6</v>
      </c>
      <c r="AQ36" s="304">
        <v>535</v>
      </c>
      <c r="AR36" s="305">
        <v>-98.9</v>
      </c>
    </row>
    <row r="37" spans="1:46" ht="13.5" customHeight="1" x14ac:dyDescent="0.2">
      <c r="A37" s="259"/>
      <c r="AK37" s="1117" t="s">
        <v>510</v>
      </c>
      <c r="AL37" s="1118"/>
      <c r="AM37" s="1118"/>
      <c r="AN37" s="1119"/>
      <c r="AO37" s="303">
        <v>42996</v>
      </c>
      <c r="AP37" s="303">
        <v>140</v>
      </c>
      <c r="AQ37" s="304">
        <v>897</v>
      </c>
      <c r="AR37" s="305">
        <v>-84.4</v>
      </c>
    </row>
    <row r="38" spans="1:46" ht="27" customHeight="1" x14ac:dyDescent="0.2">
      <c r="A38" s="259"/>
      <c r="AK38" s="1120" t="s">
        <v>511</v>
      </c>
      <c r="AL38" s="1121"/>
      <c r="AM38" s="1121"/>
      <c r="AN38" s="1122"/>
      <c r="AO38" s="306" t="s">
        <v>492</v>
      </c>
      <c r="AP38" s="306" t="s">
        <v>492</v>
      </c>
      <c r="AQ38" s="307">
        <v>0</v>
      </c>
      <c r="AR38" s="295" t="s">
        <v>492</v>
      </c>
      <c r="AS38" s="302"/>
    </row>
    <row r="39" spans="1:46" ht="13.2" x14ac:dyDescent="0.2">
      <c r="A39" s="259"/>
      <c r="AK39" s="1120" t="s">
        <v>512</v>
      </c>
      <c r="AL39" s="1121"/>
      <c r="AM39" s="1121"/>
      <c r="AN39" s="1122"/>
      <c r="AO39" s="303">
        <v>-2995182</v>
      </c>
      <c r="AP39" s="303">
        <v>-9741</v>
      </c>
      <c r="AQ39" s="304">
        <v>-7440</v>
      </c>
      <c r="AR39" s="305">
        <v>30.9</v>
      </c>
      <c r="AS39" s="302"/>
    </row>
    <row r="40" spans="1:46" ht="27" customHeight="1" x14ac:dyDescent="0.2">
      <c r="A40" s="259"/>
      <c r="AK40" s="1117" t="s">
        <v>513</v>
      </c>
      <c r="AL40" s="1118"/>
      <c r="AM40" s="1118"/>
      <c r="AN40" s="1119"/>
      <c r="AO40" s="303">
        <v>-5667805</v>
      </c>
      <c r="AP40" s="303">
        <v>-18434</v>
      </c>
      <c r="AQ40" s="304">
        <v>-23690</v>
      </c>
      <c r="AR40" s="305">
        <v>-22.2</v>
      </c>
      <c r="AS40" s="302"/>
    </row>
    <row r="41" spans="1:46" ht="13.2" x14ac:dyDescent="0.2">
      <c r="A41" s="259"/>
      <c r="AK41" s="1123" t="s">
        <v>287</v>
      </c>
      <c r="AL41" s="1124"/>
      <c r="AM41" s="1124"/>
      <c r="AN41" s="1125"/>
      <c r="AO41" s="303">
        <v>2411053</v>
      </c>
      <c r="AP41" s="303">
        <v>7842</v>
      </c>
      <c r="AQ41" s="304">
        <v>8515</v>
      </c>
      <c r="AR41" s="305">
        <v>-7.9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12" t="s">
        <v>483</v>
      </c>
      <c r="AN49" s="1114" t="s">
        <v>516</v>
      </c>
      <c r="AO49" s="1115"/>
      <c r="AP49" s="1115"/>
      <c r="AQ49" s="1115"/>
      <c r="AR49" s="1116"/>
    </row>
    <row r="50" spans="1:44" ht="13.2" x14ac:dyDescent="0.2">
      <c r="A50" s="259"/>
      <c r="AK50" s="317"/>
      <c r="AL50" s="318"/>
      <c r="AM50" s="1113"/>
      <c r="AN50" s="319" t="s">
        <v>517</v>
      </c>
      <c r="AO50" s="320" t="s">
        <v>518</v>
      </c>
      <c r="AP50" s="321" t="s">
        <v>519</v>
      </c>
      <c r="AQ50" s="322" t="s">
        <v>520</v>
      </c>
      <c r="AR50" s="323" t="s">
        <v>521</v>
      </c>
    </row>
    <row r="51" spans="1:44" ht="13.2" x14ac:dyDescent="0.2">
      <c r="A51" s="259"/>
      <c r="AK51" s="315" t="s">
        <v>522</v>
      </c>
      <c r="AL51" s="316"/>
      <c r="AM51" s="324">
        <v>10636911</v>
      </c>
      <c r="AN51" s="325">
        <v>34165</v>
      </c>
      <c r="AO51" s="326">
        <v>0.1</v>
      </c>
      <c r="AP51" s="327">
        <v>46035</v>
      </c>
      <c r="AQ51" s="328">
        <v>2.2999999999999998</v>
      </c>
      <c r="AR51" s="329">
        <v>-2.2000000000000002</v>
      </c>
    </row>
    <row r="52" spans="1:44" ht="13.2" x14ac:dyDescent="0.2">
      <c r="A52" s="259"/>
      <c r="AK52" s="330"/>
      <c r="AL52" s="331" t="s">
        <v>523</v>
      </c>
      <c r="AM52" s="332">
        <v>7635232</v>
      </c>
      <c r="AN52" s="333">
        <v>24524</v>
      </c>
      <c r="AO52" s="334">
        <v>0.8</v>
      </c>
      <c r="AP52" s="335">
        <v>25158</v>
      </c>
      <c r="AQ52" s="336">
        <v>-0.4</v>
      </c>
      <c r="AR52" s="337">
        <v>1.2</v>
      </c>
    </row>
    <row r="53" spans="1:44" ht="13.2" x14ac:dyDescent="0.2">
      <c r="A53" s="259"/>
      <c r="AK53" s="315" t="s">
        <v>524</v>
      </c>
      <c r="AL53" s="316"/>
      <c r="AM53" s="324">
        <v>15166012</v>
      </c>
      <c r="AN53" s="325">
        <v>48767</v>
      </c>
      <c r="AO53" s="326">
        <v>42.7</v>
      </c>
      <c r="AP53" s="327">
        <v>43261</v>
      </c>
      <c r="AQ53" s="328">
        <v>-6</v>
      </c>
      <c r="AR53" s="329">
        <v>48.7</v>
      </c>
    </row>
    <row r="54" spans="1:44" ht="13.2" x14ac:dyDescent="0.2">
      <c r="A54" s="259"/>
      <c r="AK54" s="330"/>
      <c r="AL54" s="331" t="s">
        <v>523</v>
      </c>
      <c r="AM54" s="332">
        <v>9037661</v>
      </c>
      <c r="AN54" s="333">
        <v>29061</v>
      </c>
      <c r="AO54" s="334">
        <v>18.5</v>
      </c>
      <c r="AP54" s="335">
        <v>24721</v>
      </c>
      <c r="AQ54" s="336">
        <v>-1.7</v>
      </c>
      <c r="AR54" s="337">
        <v>20.2</v>
      </c>
    </row>
    <row r="55" spans="1:44" ht="13.2" x14ac:dyDescent="0.2">
      <c r="A55" s="259"/>
      <c r="AK55" s="315" t="s">
        <v>525</v>
      </c>
      <c r="AL55" s="316"/>
      <c r="AM55" s="324">
        <v>16111331</v>
      </c>
      <c r="AN55" s="325">
        <v>52008</v>
      </c>
      <c r="AO55" s="326">
        <v>6.6</v>
      </c>
      <c r="AP55" s="327">
        <v>40626</v>
      </c>
      <c r="AQ55" s="328">
        <v>-6.1</v>
      </c>
      <c r="AR55" s="329">
        <v>12.7</v>
      </c>
    </row>
    <row r="56" spans="1:44" ht="13.2" x14ac:dyDescent="0.2">
      <c r="A56" s="259"/>
      <c r="AK56" s="330"/>
      <c r="AL56" s="331" t="s">
        <v>523</v>
      </c>
      <c r="AM56" s="332">
        <v>9651714</v>
      </c>
      <c r="AN56" s="333">
        <v>31156</v>
      </c>
      <c r="AO56" s="334">
        <v>7.2</v>
      </c>
      <c r="AP56" s="335">
        <v>24279</v>
      </c>
      <c r="AQ56" s="336">
        <v>-1.8</v>
      </c>
      <c r="AR56" s="337">
        <v>9</v>
      </c>
    </row>
    <row r="57" spans="1:44" ht="13.2" x14ac:dyDescent="0.2">
      <c r="A57" s="259"/>
      <c r="AK57" s="315" t="s">
        <v>526</v>
      </c>
      <c r="AL57" s="316"/>
      <c r="AM57" s="324">
        <v>18734257</v>
      </c>
      <c r="AN57" s="325">
        <v>60641</v>
      </c>
      <c r="AO57" s="326">
        <v>16.600000000000001</v>
      </c>
      <c r="AP57" s="327">
        <v>46133</v>
      </c>
      <c r="AQ57" s="328">
        <v>13.6</v>
      </c>
      <c r="AR57" s="329">
        <v>3</v>
      </c>
    </row>
    <row r="58" spans="1:44" ht="13.2" x14ac:dyDescent="0.2">
      <c r="A58" s="259"/>
      <c r="AK58" s="330"/>
      <c r="AL58" s="331" t="s">
        <v>523</v>
      </c>
      <c r="AM58" s="332">
        <v>11609818</v>
      </c>
      <c r="AN58" s="333">
        <v>37580</v>
      </c>
      <c r="AO58" s="334">
        <v>20.6</v>
      </c>
      <c r="AP58" s="335">
        <v>27280</v>
      </c>
      <c r="AQ58" s="336">
        <v>12.4</v>
      </c>
      <c r="AR58" s="337">
        <v>8.1999999999999993</v>
      </c>
    </row>
    <row r="59" spans="1:44" ht="13.2" x14ac:dyDescent="0.2">
      <c r="A59" s="259"/>
      <c r="AK59" s="315" t="s">
        <v>527</v>
      </c>
      <c r="AL59" s="316"/>
      <c r="AM59" s="324">
        <v>16375262</v>
      </c>
      <c r="AN59" s="325">
        <v>53258</v>
      </c>
      <c r="AO59" s="326">
        <v>-12.2</v>
      </c>
      <c r="AP59" s="327">
        <v>49174</v>
      </c>
      <c r="AQ59" s="328">
        <v>6.6</v>
      </c>
      <c r="AR59" s="329">
        <v>-18.8</v>
      </c>
    </row>
    <row r="60" spans="1:44" ht="13.2" x14ac:dyDescent="0.2">
      <c r="A60" s="259"/>
      <c r="AK60" s="330"/>
      <c r="AL60" s="331" t="s">
        <v>523</v>
      </c>
      <c r="AM60" s="332">
        <v>14074001</v>
      </c>
      <c r="AN60" s="333">
        <v>45773</v>
      </c>
      <c r="AO60" s="334">
        <v>21.8</v>
      </c>
      <c r="AP60" s="335">
        <v>29896</v>
      </c>
      <c r="AQ60" s="336">
        <v>9.6</v>
      </c>
      <c r="AR60" s="337">
        <v>12.2</v>
      </c>
    </row>
    <row r="61" spans="1:44" ht="13.2" x14ac:dyDescent="0.2">
      <c r="A61" s="259"/>
      <c r="AK61" s="315" t="s">
        <v>528</v>
      </c>
      <c r="AL61" s="338"/>
      <c r="AM61" s="324">
        <v>15404755</v>
      </c>
      <c r="AN61" s="325">
        <v>49768</v>
      </c>
      <c r="AO61" s="326">
        <v>10.8</v>
      </c>
      <c r="AP61" s="327">
        <v>45046</v>
      </c>
      <c r="AQ61" s="339">
        <v>2.1</v>
      </c>
      <c r="AR61" s="329">
        <v>8.6999999999999993</v>
      </c>
    </row>
    <row r="62" spans="1:44" ht="13.2" x14ac:dyDescent="0.2">
      <c r="A62" s="259"/>
      <c r="AK62" s="330"/>
      <c r="AL62" s="331" t="s">
        <v>523</v>
      </c>
      <c r="AM62" s="332">
        <v>10401685</v>
      </c>
      <c r="AN62" s="333">
        <v>33619</v>
      </c>
      <c r="AO62" s="334">
        <v>13.8</v>
      </c>
      <c r="AP62" s="335">
        <v>26267</v>
      </c>
      <c r="AQ62" s="336">
        <v>3.6</v>
      </c>
      <c r="AR62" s="337">
        <v>10.199999999999999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XEH0coom2hfj5775/ttkJmgcmBuJPRmRwTz01TpEjv9bQ19eGLpf19tJGMztDvPQrg3Vv7nIppxCjjp+kB7pw==" saltValue="1OMjwzzrrbVuNXaohpEO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ipFUJJrpEgkFt+pc2fDAt4uT9r7cWQHepxsIjzGu+/4nwQFWzxAfujs0WCb3RYkRSTExZ/O8/yaefU60HGoYjw==" saltValue="/XZmL+aFJKpm6CsEcKdI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w4uuPtNTyaNGLPxwbp5N299eVor+9wCCAk1Db0NltKiopwASysX7SkpfOFxIPnErRVZVtTNUoNmly92tRFLnUw==" saltValue="dVxGLh33VLgKCEmccBXk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N58" sqref="N5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16.77</v>
      </c>
      <c r="G47" s="12">
        <v>16.64</v>
      </c>
      <c r="H47" s="12">
        <v>15.93</v>
      </c>
      <c r="I47" s="12">
        <v>16.12</v>
      </c>
      <c r="J47" s="13">
        <v>12.72</v>
      </c>
    </row>
    <row r="48" spans="2:10" ht="57.75" customHeight="1" x14ac:dyDescent="0.2">
      <c r="B48" s="14"/>
      <c r="C48" s="1128" t="s">
        <v>4</v>
      </c>
      <c r="D48" s="1128"/>
      <c r="E48" s="1129"/>
      <c r="F48" s="15">
        <v>3.51</v>
      </c>
      <c r="G48" s="16">
        <v>0.08</v>
      </c>
      <c r="H48" s="16">
        <v>1.6</v>
      </c>
      <c r="I48" s="16">
        <v>0.11</v>
      </c>
      <c r="J48" s="17">
        <v>0.17</v>
      </c>
    </row>
    <row r="49" spans="2:10" ht="57.75" customHeight="1" thickBot="1" x14ac:dyDescent="0.25">
      <c r="B49" s="18"/>
      <c r="C49" s="1130" t="s">
        <v>5</v>
      </c>
      <c r="D49" s="1130"/>
      <c r="E49" s="1131"/>
      <c r="F49" s="19">
        <v>1.99</v>
      </c>
      <c r="G49" s="20" t="s">
        <v>535</v>
      </c>
      <c r="H49" s="20">
        <v>1.57</v>
      </c>
      <c r="I49" s="20" t="s">
        <v>536</v>
      </c>
      <c r="J49" s="21" t="s">
        <v>537</v>
      </c>
    </row>
    <row r="50" spans="2:10" ht="13.2" x14ac:dyDescent="0.2"/>
  </sheetData>
  <sheetProtection algorithmName="SHA-512" hashValue="PVLvR5yyaZi0IGBVB2rZWoz20RYIXHn0JpCZCb2iSt6luLg62awEFXtEBcC5UCO33lYi5oJbVnDHHQETx0Jdaw==" saltValue="OT4Y/MgKEzPqrn44cE9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538</v>
      </c>
      <c r="D34" s="1136"/>
      <c r="E34" s="1137"/>
      <c r="F34" s="32">
        <v>16.55</v>
      </c>
      <c r="G34" s="33">
        <v>15.11</v>
      </c>
      <c r="H34" s="33">
        <v>14.51</v>
      </c>
      <c r="I34" s="33">
        <v>16.100000000000001</v>
      </c>
      <c r="J34" s="34">
        <v>14.99</v>
      </c>
      <c r="K34" s="22"/>
      <c r="L34" s="22"/>
      <c r="M34" s="22"/>
      <c r="N34" s="22"/>
      <c r="O34" s="22"/>
      <c r="P34" s="22"/>
    </row>
    <row r="35" spans="1:16" ht="39" customHeight="1" x14ac:dyDescent="0.2">
      <c r="A35" s="22"/>
      <c r="B35" s="35"/>
      <c r="C35" s="1132" t="s">
        <v>539</v>
      </c>
      <c r="D35" s="1132"/>
      <c r="E35" s="1133"/>
      <c r="F35" s="36">
        <v>8.5399999999999991</v>
      </c>
      <c r="G35" s="37">
        <v>9.5500000000000007</v>
      </c>
      <c r="H35" s="37">
        <v>10.18</v>
      </c>
      <c r="I35" s="37">
        <v>10.02</v>
      </c>
      <c r="J35" s="38">
        <v>9.15</v>
      </c>
      <c r="K35" s="22"/>
      <c r="L35" s="22"/>
      <c r="M35" s="22"/>
      <c r="N35" s="22"/>
      <c r="O35" s="22"/>
      <c r="P35" s="22"/>
    </row>
    <row r="36" spans="1:16" ht="39" customHeight="1" x14ac:dyDescent="0.2">
      <c r="A36" s="22"/>
      <c r="B36" s="35"/>
      <c r="C36" s="1132" t="s">
        <v>540</v>
      </c>
      <c r="D36" s="1132"/>
      <c r="E36" s="1133"/>
      <c r="F36" s="36">
        <v>1.8</v>
      </c>
      <c r="G36" s="37">
        <v>1.38</v>
      </c>
      <c r="H36" s="37">
        <v>0.97</v>
      </c>
      <c r="I36" s="37">
        <v>0.99</v>
      </c>
      <c r="J36" s="38">
        <v>0.4</v>
      </c>
      <c r="K36" s="22"/>
      <c r="L36" s="22"/>
      <c r="M36" s="22"/>
      <c r="N36" s="22"/>
      <c r="O36" s="22"/>
      <c r="P36" s="22"/>
    </row>
    <row r="37" spans="1:16" ht="39" customHeight="1" x14ac:dyDescent="0.2">
      <c r="A37" s="22"/>
      <c r="B37" s="35"/>
      <c r="C37" s="1132" t="s">
        <v>541</v>
      </c>
      <c r="D37" s="1132"/>
      <c r="E37" s="1133"/>
      <c r="F37" s="36">
        <v>7.0000000000000007E-2</v>
      </c>
      <c r="G37" s="37">
        <v>0.36</v>
      </c>
      <c r="H37" s="37">
        <v>0.13</v>
      </c>
      <c r="I37" s="37">
        <v>0.39</v>
      </c>
      <c r="J37" s="38">
        <v>0.32</v>
      </c>
      <c r="K37" s="22"/>
      <c r="L37" s="22"/>
      <c r="M37" s="22"/>
      <c r="N37" s="22"/>
      <c r="O37" s="22"/>
      <c r="P37" s="22"/>
    </row>
    <row r="38" spans="1:16" ht="39" customHeight="1" x14ac:dyDescent="0.2">
      <c r="A38" s="22"/>
      <c r="B38" s="35"/>
      <c r="C38" s="1132" t="s">
        <v>542</v>
      </c>
      <c r="D38" s="1132"/>
      <c r="E38" s="1133"/>
      <c r="F38" s="36">
        <v>0.17</v>
      </c>
      <c r="G38" s="37">
        <v>0.21</v>
      </c>
      <c r="H38" s="37">
        <v>0.19</v>
      </c>
      <c r="I38" s="37">
        <v>0.2</v>
      </c>
      <c r="J38" s="38">
        <v>0.22</v>
      </c>
      <c r="K38" s="22"/>
      <c r="L38" s="22"/>
      <c r="M38" s="22"/>
      <c r="N38" s="22"/>
      <c r="O38" s="22"/>
      <c r="P38" s="22"/>
    </row>
    <row r="39" spans="1:16" ht="39" customHeight="1" x14ac:dyDescent="0.2">
      <c r="A39" s="22"/>
      <c r="B39" s="35"/>
      <c r="C39" s="1132" t="s">
        <v>543</v>
      </c>
      <c r="D39" s="1132"/>
      <c r="E39" s="1133"/>
      <c r="F39" s="36">
        <v>3.5</v>
      </c>
      <c r="G39" s="37">
        <v>7.0000000000000007E-2</v>
      </c>
      <c r="H39" s="37">
        <v>1.59</v>
      </c>
      <c r="I39" s="37">
        <v>0.11</v>
      </c>
      <c r="J39" s="38">
        <v>0.17</v>
      </c>
      <c r="K39" s="22"/>
      <c r="L39" s="22"/>
      <c r="M39" s="22"/>
      <c r="N39" s="22"/>
      <c r="O39" s="22"/>
      <c r="P39" s="22"/>
    </row>
    <row r="40" spans="1:16" ht="39" customHeight="1" x14ac:dyDescent="0.2">
      <c r="A40" s="22"/>
      <c r="B40" s="35"/>
      <c r="C40" s="1132" t="s">
        <v>544</v>
      </c>
      <c r="D40" s="1132"/>
      <c r="E40" s="1133"/>
      <c r="F40" s="36">
        <v>0</v>
      </c>
      <c r="G40" s="37">
        <v>0</v>
      </c>
      <c r="H40" s="37">
        <v>0</v>
      </c>
      <c r="I40" s="37">
        <v>0</v>
      </c>
      <c r="J40" s="38">
        <v>0</v>
      </c>
      <c r="K40" s="22"/>
      <c r="L40" s="22"/>
      <c r="M40" s="22"/>
      <c r="N40" s="22"/>
      <c r="O40" s="22"/>
      <c r="P40" s="22"/>
    </row>
    <row r="41" spans="1:16" ht="39" customHeight="1" x14ac:dyDescent="0.2">
      <c r="A41" s="22"/>
      <c r="B41" s="35"/>
      <c r="C41" s="1132" t="s">
        <v>545</v>
      </c>
      <c r="D41" s="1132"/>
      <c r="E41" s="1133"/>
      <c r="F41" s="36">
        <v>0</v>
      </c>
      <c r="G41" s="37">
        <v>0</v>
      </c>
      <c r="H41" s="37">
        <v>0</v>
      </c>
      <c r="I41" s="37">
        <v>0</v>
      </c>
      <c r="J41" s="38">
        <v>0</v>
      </c>
      <c r="K41" s="22"/>
      <c r="L41" s="22"/>
      <c r="M41" s="22"/>
      <c r="N41" s="22"/>
      <c r="O41" s="22"/>
      <c r="P41" s="22"/>
    </row>
    <row r="42" spans="1:16" ht="39" customHeight="1" x14ac:dyDescent="0.2">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547</v>
      </c>
      <c r="D43" s="1134"/>
      <c r="E43" s="1135"/>
      <c r="F43" s="41">
        <v>1.55</v>
      </c>
      <c r="G43" s="42">
        <v>0.59</v>
      </c>
      <c r="H43" s="42">
        <v>0.61</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bcp5oQuTC0c6mJvbKEaJgSkPnbMeyhD7sqqDxGep9XPc9MBKhu8ZcAqvBGaqBuGG2+LazD11Qz4aNSS2PjtFw==" saltValue="RpsFfw7RkCNbbBA7nE11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election activeCell="N58" sqref="N5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8388</v>
      </c>
      <c r="L45" s="58">
        <v>8392</v>
      </c>
      <c r="M45" s="58">
        <v>8420</v>
      </c>
      <c r="N45" s="58">
        <v>8272</v>
      </c>
      <c r="O45" s="59">
        <v>8183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2">
      <c r="A48" s="46"/>
      <c r="B48" s="1140"/>
      <c r="C48" s="1141"/>
      <c r="D48" s="60"/>
      <c r="E48" s="1146" t="s">
        <v>13</v>
      </c>
      <c r="F48" s="1146"/>
      <c r="G48" s="1146"/>
      <c r="H48" s="1146"/>
      <c r="I48" s="1146"/>
      <c r="J48" s="1147"/>
      <c r="K48" s="61">
        <v>2952</v>
      </c>
      <c r="L48" s="62">
        <v>3094</v>
      </c>
      <c r="M48" s="62">
        <v>2526</v>
      </c>
      <c r="N48" s="62">
        <v>2823</v>
      </c>
      <c r="O48" s="63">
        <v>2846</v>
      </c>
      <c r="P48" s="46"/>
      <c r="Q48" s="46"/>
      <c r="R48" s="46"/>
      <c r="S48" s="46"/>
      <c r="T48" s="46"/>
      <c r="U48" s="46"/>
    </row>
    <row r="49" spans="1:21" ht="30.75" customHeight="1" x14ac:dyDescent="0.2">
      <c r="A49" s="46"/>
      <c r="B49" s="1140"/>
      <c r="C49" s="1141"/>
      <c r="D49" s="60"/>
      <c r="E49" s="1146" t="s">
        <v>14</v>
      </c>
      <c r="F49" s="1146"/>
      <c r="G49" s="1146"/>
      <c r="H49" s="1146"/>
      <c r="I49" s="1146"/>
      <c r="J49" s="1147"/>
      <c r="K49" s="61">
        <v>4</v>
      </c>
      <c r="L49" s="62">
        <v>4</v>
      </c>
      <c r="M49" s="62">
        <v>5</v>
      </c>
      <c r="N49" s="62">
        <v>2</v>
      </c>
      <c r="O49" s="63">
        <v>2</v>
      </c>
      <c r="P49" s="46"/>
      <c r="Q49" s="46"/>
      <c r="R49" s="46"/>
      <c r="S49" s="46"/>
      <c r="T49" s="46"/>
      <c r="U49" s="46"/>
    </row>
    <row r="50" spans="1:21" ht="30.75" customHeight="1" x14ac:dyDescent="0.2">
      <c r="A50" s="46"/>
      <c r="B50" s="1140"/>
      <c r="C50" s="1141"/>
      <c r="D50" s="60"/>
      <c r="E50" s="1146" t="s">
        <v>15</v>
      </c>
      <c r="F50" s="1146"/>
      <c r="G50" s="1146"/>
      <c r="H50" s="1146"/>
      <c r="I50" s="1146"/>
      <c r="J50" s="1147"/>
      <c r="K50" s="61">
        <v>56</v>
      </c>
      <c r="L50" s="62">
        <v>55</v>
      </c>
      <c r="M50" s="62">
        <v>55</v>
      </c>
      <c r="N50" s="62">
        <v>43</v>
      </c>
      <c r="O50" s="63">
        <v>43</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8796</v>
      </c>
      <c r="L52" s="62">
        <v>8444</v>
      </c>
      <c r="M52" s="62">
        <v>8682</v>
      </c>
      <c r="N52" s="62">
        <v>8441</v>
      </c>
      <c r="O52" s="63">
        <v>8663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2604</v>
      </c>
      <c r="L53" s="67">
        <v>3101</v>
      </c>
      <c r="M53" s="67">
        <v>2324</v>
      </c>
      <c r="N53" s="67">
        <v>2699</v>
      </c>
      <c r="O53" s="68">
        <v>2411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492</v>
      </c>
      <c r="L58" s="82" t="s">
        <v>492</v>
      </c>
      <c r="M58" s="82" t="s">
        <v>492</v>
      </c>
      <c r="N58" s="82" t="s">
        <v>492</v>
      </c>
      <c r="O58" s="83" t="s">
        <v>492</v>
      </c>
    </row>
    <row r="59" spans="1:21" ht="31.5" customHeight="1" x14ac:dyDescent="0.2">
      <c r="B59" s="1156"/>
      <c r="C59" s="1157"/>
      <c r="D59" s="1163" t="s">
        <v>26</v>
      </c>
      <c r="E59" s="1164"/>
      <c r="F59" s="1164"/>
      <c r="G59" s="1164"/>
      <c r="H59" s="1164"/>
      <c r="I59" s="1164"/>
      <c r="J59" s="1165"/>
      <c r="K59" s="84" t="s">
        <v>492</v>
      </c>
      <c r="L59" s="85" t="s">
        <v>492</v>
      </c>
      <c r="M59" s="85" t="s">
        <v>492</v>
      </c>
      <c r="N59" s="85" t="s">
        <v>492</v>
      </c>
      <c r="O59" s="86" t="s">
        <v>492</v>
      </c>
    </row>
    <row r="60" spans="1:21" ht="31.5" customHeight="1" thickBot="1" x14ac:dyDescent="0.25">
      <c r="B60" s="1158"/>
      <c r="C60" s="1159"/>
      <c r="D60" s="1166" t="s">
        <v>27</v>
      </c>
      <c r="E60" s="1167"/>
      <c r="F60" s="1167"/>
      <c r="G60" s="1167"/>
      <c r="H60" s="1167"/>
      <c r="I60" s="1167"/>
      <c r="J60" s="1168"/>
      <c r="K60" s="87" t="s">
        <v>492</v>
      </c>
      <c r="L60" s="88" t="s">
        <v>492</v>
      </c>
      <c r="M60" s="88" t="s">
        <v>492</v>
      </c>
      <c r="N60" s="88" t="s">
        <v>492</v>
      </c>
      <c r="O60" s="89" t="s">
        <v>492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sheetData>
  <sheetProtection algorithmName="SHA-512" hashValue="UlNKSh1aeK1cRhoJ0niWnvFqECfpUkCUNZJjyWZXYLA2b9VajothXEynIbVQruJMGvRucpeBwAgERe7ID15F+A==" saltValue="9Med8V4tnpoY4YZ03xFI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6" zoomScaleNormal="100" zoomScaleSheetLayoutView="100" workbookViewId="0">
      <selection activeCell="N58" sqref="N58"/>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69" t="s">
        <v>30</v>
      </c>
      <c r="C41" s="1170"/>
      <c r="D41" s="103"/>
      <c r="E41" s="1175" t="s">
        <v>31</v>
      </c>
      <c r="F41" s="1175"/>
      <c r="G41" s="1175"/>
      <c r="H41" s="1176"/>
      <c r="I41" s="342">
        <v>78327</v>
      </c>
      <c r="J41" s="343">
        <v>78567</v>
      </c>
      <c r="K41" s="343">
        <v>79959</v>
      </c>
      <c r="L41" s="343">
        <v>82907</v>
      </c>
      <c r="M41" s="344">
        <v>85367</v>
      </c>
    </row>
    <row r="42" spans="2:13" ht="27.75" customHeight="1" x14ac:dyDescent="0.2">
      <c r="B42" s="1171"/>
      <c r="C42" s="1172"/>
      <c r="D42" s="104"/>
      <c r="E42" s="1177" t="s">
        <v>32</v>
      </c>
      <c r="F42" s="1177"/>
      <c r="G42" s="1177"/>
      <c r="H42" s="1178"/>
      <c r="I42" s="345">
        <v>491</v>
      </c>
      <c r="J42" s="346">
        <v>450</v>
      </c>
      <c r="K42" s="346">
        <v>409</v>
      </c>
      <c r="L42" s="346">
        <v>379</v>
      </c>
      <c r="M42" s="347">
        <v>348</v>
      </c>
    </row>
    <row r="43" spans="2:13" ht="27.75" customHeight="1" x14ac:dyDescent="0.2">
      <c r="B43" s="1171"/>
      <c r="C43" s="1172"/>
      <c r="D43" s="104"/>
      <c r="E43" s="1177" t="s">
        <v>33</v>
      </c>
      <c r="F43" s="1177"/>
      <c r="G43" s="1177"/>
      <c r="H43" s="1178"/>
      <c r="I43" s="345">
        <v>34841</v>
      </c>
      <c r="J43" s="346">
        <v>34047</v>
      </c>
      <c r="K43" s="346">
        <v>31036</v>
      </c>
      <c r="L43" s="346">
        <v>29992</v>
      </c>
      <c r="M43" s="347">
        <v>27361</v>
      </c>
    </row>
    <row r="44" spans="2:13" ht="27.75" customHeight="1" x14ac:dyDescent="0.2">
      <c r="B44" s="1171"/>
      <c r="C44" s="1172"/>
      <c r="D44" s="104"/>
      <c r="E44" s="1177" t="s">
        <v>34</v>
      </c>
      <c r="F44" s="1177"/>
      <c r="G44" s="1177"/>
      <c r="H44" s="1178"/>
      <c r="I44" s="345">
        <v>30</v>
      </c>
      <c r="J44" s="346">
        <v>25</v>
      </c>
      <c r="K44" s="346">
        <v>21</v>
      </c>
      <c r="L44" s="346">
        <v>25</v>
      </c>
      <c r="M44" s="347">
        <v>24</v>
      </c>
    </row>
    <row r="45" spans="2:13" ht="27.75" customHeight="1" x14ac:dyDescent="0.2">
      <c r="B45" s="1171"/>
      <c r="C45" s="1172"/>
      <c r="D45" s="104"/>
      <c r="E45" s="1177" t="s">
        <v>35</v>
      </c>
      <c r="F45" s="1177"/>
      <c r="G45" s="1177"/>
      <c r="H45" s="1178"/>
      <c r="I45" s="345">
        <v>8929</v>
      </c>
      <c r="J45" s="346">
        <v>9246</v>
      </c>
      <c r="K45" s="346">
        <v>9588</v>
      </c>
      <c r="L45" s="346">
        <v>10002</v>
      </c>
      <c r="M45" s="347">
        <v>10684</v>
      </c>
    </row>
    <row r="46" spans="2:13" ht="27.75" customHeight="1" x14ac:dyDescent="0.2">
      <c r="B46" s="1171"/>
      <c r="C46" s="1172"/>
      <c r="D46" s="105"/>
      <c r="E46" s="1177" t="s">
        <v>36</v>
      </c>
      <c r="F46" s="1177"/>
      <c r="G46" s="1177"/>
      <c r="H46" s="1178"/>
      <c r="I46" s="345">
        <v>5444</v>
      </c>
      <c r="J46" s="346">
        <v>4437</v>
      </c>
      <c r="K46" s="346">
        <v>3346</v>
      </c>
      <c r="L46" s="346">
        <v>2040</v>
      </c>
      <c r="M46" s="347">
        <v>1896</v>
      </c>
    </row>
    <row r="47" spans="2:13" ht="27.75" customHeight="1" x14ac:dyDescent="0.2">
      <c r="B47" s="1171"/>
      <c r="C47" s="1172"/>
      <c r="D47" s="106"/>
      <c r="E47" s="1179" t="s">
        <v>37</v>
      </c>
      <c r="F47" s="1180"/>
      <c r="G47" s="1180"/>
      <c r="H47" s="1181"/>
      <c r="I47" s="345" t="s">
        <v>492</v>
      </c>
      <c r="J47" s="346" t="s">
        <v>492</v>
      </c>
      <c r="K47" s="346" t="s">
        <v>492</v>
      </c>
      <c r="L47" s="346" t="s">
        <v>492</v>
      </c>
      <c r="M47" s="347" t="s">
        <v>492</v>
      </c>
    </row>
    <row r="48" spans="2:13" ht="27.75" customHeight="1" x14ac:dyDescent="0.2">
      <c r="B48" s="1171"/>
      <c r="C48" s="1172"/>
      <c r="D48" s="104"/>
      <c r="E48" s="1177" t="s">
        <v>38</v>
      </c>
      <c r="F48" s="1177"/>
      <c r="G48" s="1177"/>
      <c r="H48" s="1178"/>
      <c r="I48" s="345" t="s">
        <v>492</v>
      </c>
      <c r="J48" s="346" t="s">
        <v>492</v>
      </c>
      <c r="K48" s="346" t="s">
        <v>492</v>
      </c>
      <c r="L48" s="346" t="s">
        <v>492</v>
      </c>
      <c r="M48" s="347" t="s">
        <v>492</v>
      </c>
    </row>
    <row r="49" spans="2:13" ht="27.75" customHeight="1" x14ac:dyDescent="0.2">
      <c r="B49" s="1173"/>
      <c r="C49" s="1174"/>
      <c r="D49" s="104"/>
      <c r="E49" s="1177" t="s">
        <v>39</v>
      </c>
      <c r="F49" s="1177"/>
      <c r="G49" s="1177"/>
      <c r="H49" s="1178"/>
      <c r="I49" s="345" t="s">
        <v>492</v>
      </c>
      <c r="J49" s="346" t="s">
        <v>492</v>
      </c>
      <c r="K49" s="346" t="s">
        <v>492</v>
      </c>
      <c r="L49" s="346" t="s">
        <v>492</v>
      </c>
      <c r="M49" s="347" t="s">
        <v>492</v>
      </c>
    </row>
    <row r="50" spans="2:13" ht="27.75" customHeight="1" x14ac:dyDescent="0.2">
      <c r="B50" s="1182" t="s">
        <v>40</v>
      </c>
      <c r="C50" s="1183"/>
      <c r="D50" s="107"/>
      <c r="E50" s="1177" t="s">
        <v>41</v>
      </c>
      <c r="F50" s="1177"/>
      <c r="G50" s="1177"/>
      <c r="H50" s="1178"/>
      <c r="I50" s="345">
        <v>17967</v>
      </c>
      <c r="J50" s="346">
        <v>19194</v>
      </c>
      <c r="K50" s="346">
        <v>21974</v>
      </c>
      <c r="L50" s="346">
        <v>22862</v>
      </c>
      <c r="M50" s="347">
        <v>20982</v>
      </c>
    </row>
    <row r="51" spans="2:13" ht="27.75" customHeight="1" x14ac:dyDescent="0.2">
      <c r="B51" s="1171"/>
      <c r="C51" s="1172"/>
      <c r="D51" s="104"/>
      <c r="E51" s="1177" t="s">
        <v>42</v>
      </c>
      <c r="F51" s="1177"/>
      <c r="G51" s="1177"/>
      <c r="H51" s="1178"/>
      <c r="I51" s="345">
        <v>31619</v>
      </c>
      <c r="J51" s="346">
        <v>30319</v>
      </c>
      <c r="K51" s="346">
        <v>28111</v>
      </c>
      <c r="L51" s="346">
        <v>28038</v>
      </c>
      <c r="M51" s="347">
        <v>29793</v>
      </c>
    </row>
    <row r="52" spans="2:13" ht="27.75" customHeight="1" x14ac:dyDescent="0.2">
      <c r="B52" s="1173"/>
      <c r="C52" s="1174"/>
      <c r="D52" s="104"/>
      <c r="E52" s="1177" t="s">
        <v>43</v>
      </c>
      <c r="F52" s="1177"/>
      <c r="G52" s="1177"/>
      <c r="H52" s="1178"/>
      <c r="I52" s="345">
        <v>65308</v>
      </c>
      <c r="J52" s="346">
        <v>64455</v>
      </c>
      <c r="K52" s="346">
        <v>64941</v>
      </c>
      <c r="L52" s="346">
        <v>63572</v>
      </c>
      <c r="M52" s="347">
        <v>62367</v>
      </c>
    </row>
    <row r="53" spans="2:13" ht="27.75" customHeight="1" thickBot="1" x14ac:dyDescent="0.25">
      <c r="B53" s="1184" t="s">
        <v>19</v>
      </c>
      <c r="C53" s="1185"/>
      <c r="D53" s="108"/>
      <c r="E53" s="1186" t="s">
        <v>44</v>
      </c>
      <c r="F53" s="1186"/>
      <c r="G53" s="1186"/>
      <c r="H53" s="1187"/>
      <c r="I53" s="348">
        <v>13167</v>
      </c>
      <c r="J53" s="349">
        <v>12804</v>
      </c>
      <c r="K53" s="349">
        <v>9331</v>
      </c>
      <c r="L53" s="349">
        <v>10873</v>
      </c>
      <c r="M53" s="350">
        <v>12538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qJsVgzwRITz4zGh2a6ogNXVnaSN+XAs6XLd81sw0/3jcq9j75eymttqShgrEBz2N4AUM390+IM7qq66TykyIGA==" saltValue="YUC6riqWBWAWAi0SGBR+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election activeCell="N58" sqref="N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9985</v>
      </c>
      <c r="G55" s="120">
        <v>9946</v>
      </c>
      <c r="H55" s="121">
        <v>7991</v>
      </c>
    </row>
    <row r="56" spans="2:8" ht="52.5" customHeight="1" x14ac:dyDescent="0.2">
      <c r="B56" s="122"/>
      <c r="C56" s="1198" t="s">
        <v>47</v>
      </c>
      <c r="D56" s="1198"/>
      <c r="E56" s="1199"/>
      <c r="F56" s="123">
        <v>3</v>
      </c>
      <c r="G56" s="123">
        <v>3</v>
      </c>
      <c r="H56" s="124">
        <v>3</v>
      </c>
    </row>
    <row r="57" spans="2:8" ht="53.25" customHeight="1" x14ac:dyDescent="0.2">
      <c r="B57" s="122"/>
      <c r="C57" s="1200" t="s">
        <v>48</v>
      </c>
      <c r="D57" s="1200"/>
      <c r="E57" s="1201"/>
      <c r="F57" s="125">
        <v>5281</v>
      </c>
      <c r="G57" s="125">
        <v>5477</v>
      </c>
      <c r="H57" s="126">
        <v>5862</v>
      </c>
    </row>
    <row r="58" spans="2:8" ht="45.75" customHeight="1" x14ac:dyDescent="0.2">
      <c r="B58" s="127"/>
      <c r="C58" s="1188" t="s">
        <v>553</v>
      </c>
      <c r="D58" s="1189"/>
      <c r="E58" s="1190"/>
      <c r="F58" s="128">
        <v>2500</v>
      </c>
      <c r="G58" s="128">
        <v>3000</v>
      </c>
      <c r="H58" s="129">
        <v>3501</v>
      </c>
    </row>
    <row r="59" spans="2:8" ht="45.75" customHeight="1" x14ac:dyDescent="0.2">
      <c r="B59" s="127"/>
      <c r="C59" s="1188" t="s">
        <v>554</v>
      </c>
      <c r="D59" s="1189"/>
      <c r="E59" s="1190"/>
      <c r="F59" s="128">
        <v>850</v>
      </c>
      <c r="G59" s="128">
        <v>693</v>
      </c>
      <c r="H59" s="129">
        <v>693</v>
      </c>
    </row>
    <row r="60" spans="2:8" ht="45.75" customHeight="1" x14ac:dyDescent="0.2">
      <c r="B60" s="127"/>
      <c r="C60" s="1188" t="s">
        <v>555</v>
      </c>
      <c r="D60" s="1189"/>
      <c r="E60" s="1190"/>
      <c r="F60" s="128">
        <v>573</v>
      </c>
      <c r="G60" s="128">
        <v>559</v>
      </c>
      <c r="H60" s="129">
        <v>545</v>
      </c>
    </row>
    <row r="61" spans="2:8" ht="45.75" customHeight="1" x14ac:dyDescent="0.2">
      <c r="B61" s="127"/>
      <c r="C61" s="1188" t="s">
        <v>556</v>
      </c>
      <c r="D61" s="1189"/>
      <c r="E61" s="1190"/>
      <c r="F61" s="128">
        <v>577</v>
      </c>
      <c r="G61" s="128">
        <v>418</v>
      </c>
      <c r="H61" s="129">
        <v>361</v>
      </c>
    </row>
    <row r="62" spans="2:8" ht="45.75" customHeight="1" thickBot="1" x14ac:dyDescent="0.25">
      <c r="B62" s="130"/>
      <c r="C62" s="1191" t="s">
        <v>557</v>
      </c>
      <c r="D62" s="1192"/>
      <c r="E62" s="1193"/>
      <c r="F62" s="131">
        <v>317</v>
      </c>
      <c r="G62" s="131">
        <v>337</v>
      </c>
      <c r="H62" s="132">
        <v>316</v>
      </c>
    </row>
    <row r="63" spans="2:8" ht="52.5" customHeight="1" thickBot="1" x14ac:dyDescent="0.25">
      <c r="B63" s="133"/>
      <c r="C63" s="1194" t="s">
        <v>49</v>
      </c>
      <c r="D63" s="1194"/>
      <c r="E63" s="1195"/>
      <c r="F63" s="134">
        <v>15269</v>
      </c>
      <c r="G63" s="134">
        <v>15426</v>
      </c>
      <c r="H63" s="135">
        <v>13856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INkkR3/1N9F8bJJPI4Ui8XX7l47AltFr6dMkJNuCMVyaed2IYP9gHW8OBHs/X6N47b1cQ06lIB5Dm6vU5SDTnQ==" saltValue="w0DjQUK4NlVmGKASfdbH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34165</v>
      </c>
      <c r="E3" s="154"/>
      <c r="F3" s="155">
        <v>46035</v>
      </c>
      <c r="G3" s="156"/>
      <c r="H3" s="157"/>
    </row>
    <row r="4" spans="1:8" x14ac:dyDescent="0.2">
      <c r="A4" s="158"/>
      <c r="B4" s="159"/>
      <c r="C4" s="160"/>
      <c r="D4" s="161">
        <v>24524</v>
      </c>
      <c r="E4" s="162"/>
      <c r="F4" s="163">
        <v>25158</v>
      </c>
      <c r="G4" s="164"/>
      <c r="H4" s="165"/>
    </row>
    <row r="5" spans="1:8" x14ac:dyDescent="0.2">
      <c r="A5" s="146" t="s">
        <v>524</v>
      </c>
      <c r="B5" s="151"/>
      <c r="C5" s="152"/>
      <c r="D5" s="153">
        <v>48767</v>
      </c>
      <c r="E5" s="154"/>
      <c r="F5" s="155">
        <v>43261</v>
      </c>
      <c r="G5" s="156"/>
      <c r="H5" s="157"/>
    </row>
    <row r="6" spans="1:8" x14ac:dyDescent="0.2">
      <c r="A6" s="158"/>
      <c r="B6" s="159"/>
      <c r="C6" s="160"/>
      <c r="D6" s="161">
        <v>29061</v>
      </c>
      <c r="E6" s="162"/>
      <c r="F6" s="163">
        <v>24721</v>
      </c>
      <c r="G6" s="164"/>
      <c r="H6" s="165"/>
    </row>
    <row r="7" spans="1:8" x14ac:dyDescent="0.2">
      <c r="A7" s="146" t="s">
        <v>525</v>
      </c>
      <c r="B7" s="151"/>
      <c r="C7" s="152"/>
      <c r="D7" s="153">
        <v>52008</v>
      </c>
      <c r="E7" s="154"/>
      <c r="F7" s="155">
        <v>40626</v>
      </c>
      <c r="G7" s="156"/>
      <c r="H7" s="157"/>
    </row>
    <row r="8" spans="1:8" x14ac:dyDescent="0.2">
      <c r="A8" s="158"/>
      <c r="B8" s="159"/>
      <c r="C8" s="160"/>
      <c r="D8" s="161">
        <v>31156</v>
      </c>
      <c r="E8" s="162"/>
      <c r="F8" s="163">
        <v>24279</v>
      </c>
      <c r="G8" s="164"/>
      <c r="H8" s="165"/>
    </row>
    <row r="9" spans="1:8" x14ac:dyDescent="0.2">
      <c r="A9" s="146" t="s">
        <v>526</v>
      </c>
      <c r="B9" s="151"/>
      <c r="C9" s="152"/>
      <c r="D9" s="153">
        <v>60641</v>
      </c>
      <c r="E9" s="154"/>
      <c r="F9" s="155">
        <v>46133</v>
      </c>
      <c r="G9" s="156"/>
      <c r="H9" s="157"/>
    </row>
    <row r="10" spans="1:8" x14ac:dyDescent="0.2">
      <c r="A10" s="158"/>
      <c r="B10" s="159"/>
      <c r="C10" s="160"/>
      <c r="D10" s="161">
        <v>37580</v>
      </c>
      <c r="E10" s="162"/>
      <c r="F10" s="163">
        <v>27280</v>
      </c>
      <c r="G10" s="164"/>
      <c r="H10" s="165"/>
    </row>
    <row r="11" spans="1:8" x14ac:dyDescent="0.2">
      <c r="A11" s="146" t="s">
        <v>527</v>
      </c>
      <c r="B11" s="151"/>
      <c r="C11" s="152"/>
      <c r="D11" s="153">
        <v>53258</v>
      </c>
      <c r="E11" s="154"/>
      <c r="F11" s="155">
        <v>49174</v>
      </c>
      <c r="G11" s="156"/>
      <c r="H11" s="157"/>
    </row>
    <row r="12" spans="1:8" x14ac:dyDescent="0.2">
      <c r="A12" s="158"/>
      <c r="B12" s="159"/>
      <c r="C12" s="166"/>
      <c r="D12" s="161">
        <v>45773</v>
      </c>
      <c r="E12" s="162"/>
      <c r="F12" s="163">
        <v>29896</v>
      </c>
      <c r="G12" s="164"/>
      <c r="H12" s="165"/>
    </row>
    <row r="13" spans="1:8" x14ac:dyDescent="0.2">
      <c r="A13" s="146"/>
      <c r="B13" s="151"/>
      <c r="C13" s="152"/>
      <c r="D13" s="153">
        <v>49768</v>
      </c>
      <c r="E13" s="154"/>
      <c r="F13" s="155">
        <v>45046</v>
      </c>
      <c r="G13" s="167"/>
      <c r="H13" s="157"/>
    </row>
    <row r="14" spans="1:8" x14ac:dyDescent="0.2">
      <c r="A14" s="158"/>
      <c r="B14" s="159"/>
      <c r="C14" s="160"/>
      <c r="D14" s="161">
        <v>33619</v>
      </c>
      <c r="E14" s="162"/>
      <c r="F14" s="163">
        <v>26267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3.51</v>
      </c>
      <c r="C19" s="168">
        <f>ROUND(VALUE(SUBSTITUTE(実質収支比率等に係る経年分析!G$48,"▲","-")),2)</f>
        <v>0.08</v>
      </c>
      <c r="D19" s="168">
        <f>ROUND(VALUE(SUBSTITUTE(実質収支比率等に係る経年分析!H$48,"▲","-")),2)</f>
        <v>1.6</v>
      </c>
      <c r="E19" s="168">
        <f>ROUND(VALUE(SUBSTITUTE(実質収支比率等に係る経年分析!I$48,"▲","-")),2)</f>
        <v>0.11</v>
      </c>
      <c r="F19" s="168">
        <f>ROUND(VALUE(SUBSTITUTE(実質収支比率等に係る経年分析!J$48,"▲","-")),2)</f>
        <v>0.17</v>
      </c>
    </row>
    <row r="20" spans="1:11" x14ac:dyDescent="0.2">
      <c r="A20" s="168" t="s">
        <v>53</v>
      </c>
      <c r="B20" s="168">
        <f>ROUND(VALUE(SUBSTITUTE(実質収支比率等に係る経年分析!F$47,"▲","-")),2)</f>
        <v>16.77</v>
      </c>
      <c r="C20" s="168">
        <f>ROUND(VALUE(SUBSTITUTE(実質収支比率等に係る経年分析!G$47,"▲","-")),2)</f>
        <v>16.64</v>
      </c>
      <c r="D20" s="168">
        <f>ROUND(VALUE(SUBSTITUTE(実質収支比率等に係る経年分析!H$47,"▲","-")),2)</f>
        <v>15.93</v>
      </c>
      <c r="E20" s="168">
        <f>ROUND(VALUE(SUBSTITUTE(実質収支比率等に係る経年分析!I$47,"▲","-")),2)</f>
        <v>16.12</v>
      </c>
      <c r="F20" s="168">
        <f>ROUND(VALUE(SUBSTITUTE(実質収支比率等に係る経年分析!J$47,"▲","-")),2)</f>
        <v>12.72</v>
      </c>
    </row>
    <row r="21" spans="1:11" x14ac:dyDescent="0.2">
      <c r="A21" s="168" t="s">
        <v>54</v>
      </c>
      <c r="B21" s="168">
        <f>IF(ISNUMBER(VALUE(SUBSTITUTE(実質収支比率等に係る経年分析!F$49,"▲","-"))),ROUND(VALUE(SUBSTITUTE(実質収支比率等に係る経年分析!F$49,"▲","-")),2),NA())</f>
        <v>1.99</v>
      </c>
      <c r="C21" s="168">
        <f>IF(ISNUMBER(VALUE(SUBSTITUTE(実質収支比率等に係る経年分析!G$49,"▲","-"))),ROUND(VALUE(SUBSTITUTE(実質収支比率等に係る経年分析!G$49,"▲","-")),2),NA())</f>
        <v>-2.87</v>
      </c>
      <c r="D21" s="168">
        <f>IF(ISNUMBER(VALUE(SUBSTITUTE(実質収支比率等に係る経年分析!H$49,"▲","-"))),ROUND(VALUE(SUBSTITUTE(実質収支比率等に係る経年分析!H$49,"▲","-")),2),NA())</f>
        <v>1.57</v>
      </c>
      <c r="E21" s="168">
        <f>IF(ISNUMBER(VALUE(SUBSTITUTE(実質収支比率等に係る経年分析!I$49,"▲","-"))),ROUND(VALUE(SUBSTITUTE(実質収支比率等に係る経年分析!I$49,"▲","-")),2),NA())</f>
        <v>-1.57</v>
      </c>
      <c r="F21" s="168">
        <f>IF(ISNUMBER(VALUE(SUBSTITUTE(実質収支比率等に係る経年分析!J$49,"▲","-"))),ROUND(VALUE(SUBSTITUTE(実質収支比率等に係る経年分析!J$49,"▲","-")),2),NA())</f>
        <v>-3.05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1.55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春日井市民家防音事業特別会計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春日井市公共用地先行取得事業特別会計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一般会計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3.5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1.59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2">
      <c r="A32" s="169" t="str">
        <f>IF(連結実質赤字比率に係る赤字・黒字の構成分析!C$38="",NA(),連結実質赤字比率に係る赤字・黒字の構成分析!C$38)</f>
        <v>春日井市後期高齢者医療事業特別会計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2">
      <c r="A33" s="169" t="str">
        <f>IF(連結実質赤字比率に係る赤字・黒字の構成分析!C$37="",NA(),連結実質赤字比率に係る赤字・黒字の構成分析!C$37)</f>
        <v>春日井市公共下水道事業会計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0.32</v>
      </c>
    </row>
    <row r="34" spans="1:16" x14ac:dyDescent="0.2">
      <c r="A34" s="169" t="str">
        <f>IF(連結実質赤字比率に係る赤字・黒字の構成分析!C$36="",NA(),連結実質赤字比率に係る赤字・黒字の構成分析!C$36)</f>
        <v>春日井市介護保険事業特別会計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v>
      </c>
    </row>
    <row r="35" spans="1:16" x14ac:dyDescent="0.2">
      <c r="A35" s="169" t="str">
        <f>IF(連結実質赤字比率に係る赤字・黒字の構成分析!C$35="",NA(),連結実質赤字比率に係る赤字・黒字の構成分析!C$35)</f>
        <v>春日井市水道事業会計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8.5399999999999991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9.5500000000000007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9.15</v>
      </c>
    </row>
    <row r="36" spans="1:16" x14ac:dyDescent="0.2">
      <c r="A36" s="169" t="str">
        <f>IF(連結実質赤字比率に係る赤字・黒字の構成分析!C$34="",NA(),連結実質赤字比率に係る赤字・黒字の構成分析!C$34)</f>
        <v>春日井市春日井市民病院事業会計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16.100000000000001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14.99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8796</v>
      </c>
      <c r="E42" s="170"/>
      <c r="F42" s="170"/>
      <c r="G42" s="170">
        <f>'実質公債費比率（分子）の構造'!L$52</f>
        <v>8444</v>
      </c>
      <c r="H42" s="170"/>
      <c r="I42" s="170"/>
      <c r="J42" s="170">
        <f>'実質公債費比率（分子）の構造'!M$52</f>
        <v>8682</v>
      </c>
      <c r="K42" s="170"/>
      <c r="L42" s="170"/>
      <c r="M42" s="170">
        <f>'実質公債費比率（分子）の構造'!N$52</f>
        <v>8441</v>
      </c>
      <c r="N42" s="170"/>
      <c r="O42" s="170"/>
      <c r="P42" s="170">
        <f>'実質公債費比率（分子）の構造'!O$52</f>
        <v>8663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56</v>
      </c>
      <c r="C44" s="170"/>
      <c r="D44" s="170"/>
      <c r="E44" s="170">
        <f>'実質公債費比率（分子）の構造'!L$50</f>
        <v>55</v>
      </c>
      <c r="F44" s="170"/>
      <c r="G44" s="170"/>
      <c r="H44" s="170">
        <f>'実質公債費比率（分子）の構造'!M$50</f>
        <v>55</v>
      </c>
      <c r="I44" s="170"/>
      <c r="J44" s="170"/>
      <c r="K44" s="170">
        <f>'実質公債費比率（分子）の構造'!N$50</f>
        <v>43</v>
      </c>
      <c r="L44" s="170"/>
      <c r="M44" s="170"/>
      <c r="N44" s="170">
        <f>'実質公債費比率（分子）の構造'!O$50</f>
        <v>43</v>
      </c>
      <c r="O44" s="170"/>
      <c r="P44" s="170"/>
    </row>
    <row r="45" spans="1:16" x14ac:dyDescent="0.2">
      <c r="A45" s="170" t="s">
        <v>63</v>
      </c>
      <c r="B45" s="170">
        <f>'実質公債費比率（分子）の構造'!K$49</f>
        <v>4</v>
      </c>
      <c r="C45" s="170"/>
      <c r="D45" s="170"/>
      <c r="E45" s="170">
        <f>'実質公債費比率（分子）の構造'!L$49</f>
        <v>4</v>
      </c>
      <c r="F45" s="170"/>
      <c r="G45" s="170"/>
      <c r="H45" s="170">
        <f>'実質公債費比率（分子）の構造'!M$49</f>
        <v>5</v>
      </c>
      <c r="I45" s="170"/>
      <c r="J45" s="170"/>
      <c r="K45" s="170">
        <f>'実質公債費比率（分子）の構造'!N$49</f>
        <v>2</v>
      </c>
      <c r="L45" s="170"/>
      <c r="M45" s="170"/>
      <c r="N45" s="170">
        <f>'実質公債費比率（分子）の構造'!O$49</f>
        <v>2</v>
      </c>
      <c r="O45" s="170"/>
      <c r="P45" s="170"/>
    </row>
    <row r="46" spans="1:16" x14ac:dyDescent="0.2">
      <c r="A46" s="170" t="s">
        <v>64</v>
      </c>
      <c r="B46" s="170">
        <f>'実質公債費比率（分子）の構造'!K$48</f>
        <v>2952</v>
      </c>
      <c r="C46" s="170"/>
      <c r="D46" s="170"/>
      <c r="E46" s="170">
        <f>'実質公債費比率（分子）の構造'!L$48</f>
        <v>3094</v>
      </c>
      <c r="F46" s="170"/>
      <c r="G46" s="170"/>
      <c r="H46" s="170">
        <f>'実質公債費比率（分子）の構造'!M$48</f>
        <v>2526</v>
      </c>
      <c r="I46" s="170"/>
      <c r="J46" s="170"/>
      <c r="K46" s="170">
        <f>'実質公債費比率（分子）の構造'!N$48</f>
        <v>2823</v>
      </c>
      <c r="L46" s="170"/>
      <c r="M46" s="170"/>
      <c r="N46" s="170">
        <f>'実質公債費比率（分子）の構造'!O$48</f>
        <v>2846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8388</v>
      </c>
      <c r="C49" s="170"/>
      <c r="D49" s="170"/>
      <c r="E49" s="170">
        <f>'実質公債費比率（分子）の構造'!L$45</f>
        <v>8392</v>
      </c>
      <c r="F49" s="170"/>
      <c r="G49" s="170"/>
      <c r="H49" s="170">
        <f>'実質公債費比率（分子）の構造'!M$45</f>
        <v>8420</v>
      </c>
      <c r="I49" s="170"/>
      <c r="J49" s="170"/>
      <c r="K49" s="170">
        <f>'実質公債費比率（分子）の構造'!N$45</f>
        <v>8272</v>
      </c>
      <c r="L49" s="170"/>
      <c r="M49" s="170"/>
      <c r="N49" s="170">
        <f>'実質公債費比率（分子）の構造'!O$45</f>
        <v>8183</v>
      </c>
      <c r="O49" s="170"/>
      <c r="P49" s="170"/>
    </row>
    <row r="50" spans="1:16" x14ac:dyDescent="0.2">
      <c r="A50" s="170" t="s">
        <v>67</v>
      </c>
      <c r="B50" s="170" t="e">
        <f>NA()</f>
        <v>#N/A</v>
      </c>
      <c r="C50" s="170">
        <f>IF(ISNUMBER('実質公債費比率（分子）の構造'!K$53),'実質公債費比率（分子）の構造'!K$53,NA())</f>
        <v>2604</v>
      </c>
      <c r="D50" s="170" t="e">
        <f>NA()</f>
        <v>#N/A</v>
      </c>
      <c r="E50" s="170" t="e">
        <f>NA()</f>
        <v>#N/A</v>
      </c>
      <c r="F50" s="170">
        <f>IF(ISNUMBER('実質公債費比率（分子）の構造'!L$53),'実質公債費比率（分子）の構造'!L$53,NA())</f>
        <v>3101</v>
      </c>
      <c r="G50" s="170" t="e">
        <f>NA()</f>
        <v>#N/A</v>
      </c>
      <c r="H50" s="170" t="e">
        <f>NA()</f>
        <v>#N/A</v>
      </c>
      <c r="I50" s="170">
        <f>IF(ISNUMBER('実質公債費比率（分子）の構造'!M$53),'実質公債費比率（分子）の構造'!M$53,NA())</f>
        <v>2324</v>
      </c>
      <c r="J50" s="170" t="e">
        <f>NA()</f>
        <v>#N/A</v>
      </c>
      <c r="K50" s="170" t="e">
        <f>NA()</f>
        <v>#N/A</v>
      </c>
      <c r="L50" s="170">
        <f>IF(ISNUMBER('実質公債費比率（分子）の構造'!N$53),'実質公債費比率（分子）の構造'!N$53,NA())</f>
        <v>2699</v>
      </c>
      <c r="M50" s="170" t="e">
        <f>NA()</f>
        <v>#N/A</v>
      </c>
      <c r="N50" s="170" t="e">
        <f>NA()</f>
        <v>#N/A</v>
      </c>
      <c r="O50" s="170">
        <f>IF(ISNUMBER('実質公債費比率（分子）の構造'!O$53),'実質公債費比率（分子）の構造'!O$53,NA())</f>
        <v>2411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65308</v>
      </c>
      <c r="E56" s="169"/>
      <c r="F56" s="169"/>
      <c r="G56" s="169">
        <f>'将来負担比率（分子）の構造'!J$52</f>
        <v>64455</v>
      </c>
      <c r="H56" s="169"/>
      <c r="I56" s="169"/>
      <c r="J56" s="169">
        <f>'将来負担比率（分子）の構造'!K$52</f>
        <v>64941</v>
      </c>
      <c r="K56" s="169"/>
      <c r="L56" s="169"/>
      <c r="M56" s="169">
        <f>'将来負担比率（分子）の構造'!L$52</f>
        <v>63572</v>
      </c>
      <c r="N56" s="169"/>
      <c r="O56" s="169"/>
      <c r="P56" s="169">
        <f>'将来負担比率（分子）の構造'!M$52</f>
        <v>62367</v>
      </c>
    </row>
    <row r="57" spans="1:16" x14ac:dyDescent="0.2">
      <c r="A57" s="169" t="s">
        <v>42</v>
      </c>
      <c r="B57" s="169"/>
      <c r="C57" s="169"/>
      <c r="D57" s="169">
        <f>'将来負担比率（分子）の構造'!I$51</f>
        <v>31619</v>
      </c>
      <c r="E57" s="169"/>
      <c r="F57" s="169"/>
      <c r="G57" s="169">
        <f>'将来負担比率（分子）の構造'!J$51</f>
        <v>30319</v>
      </c>
      <c r="H57" s="169"/>
      <c r="I57" s="169"/>
      <c r="J57" s="169">
        <f>'将来負担比率（分子）の構造'!K$51</f>
        <v>28111</v>
      </c>
      <c r="K57" s="169"/>
      <c r="L57" s="169"/>
      <c r="M57" s="169">
        <f>'将来負担比率（分子）の構造'!L$51</f>
        <v>28038</v>
      </c>
      <c r="N57" s="169"/>
      <c r="O57" s="169"/>
      <c r="P57" s="169">
        <f>'将来負担比率（分子）の構造'!M$51</f>
        <v>29793</v>
      </c>
    </row>
    <row r="58" spans="1:16" x14ac:dyDescent="0.2">
      <c r="A58" s="169" t="s">
        <v>41</v>
      </c>
      <c r="B58" s="169"/>
      <c r="C58" s="169"/>
      <c r="D58" s="169">
        <f>'将来負担比率（分子）の構造'!I$50</f>
        <v>17967</v>
      </c>
      <c r="E58" s="169"/>
      <c r="F58" s="169"/>
      <c r="G58" s="169">
        <f>'将来負担比率（分子）の構造'!J$50</f>
        <v>19194</v>
      </c>
      <c r="H58" s="169"/>
      <c r="I58" s="169"/>
      <c r="J58" s="169">
        <f>'将来負担比率（分子）の構造'!K$50</f>
        <v>21974</v>
      </c>
      <c r="K58" s="169"/>
      <c r="L58" s="169"/>
      <c r="M58" s="169">
        <f>'将来負担比率（分子）の構造'!L$50</f>
        <v>22862</v>
      </c>
      <c r="N58" s="169"/>
      <c r="O58" s="169"/>
      <c r="P58" s="169">
        <f>'将来負担比率（分子）の構造'!M$50</f>
        <v>20982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5444</v>
      </c>
      <c r="C61" s="169"/>
      <c r="D61" s="169"/>
      <c r="E61" s="169">
        <f>'将来負担比率（分子）の構造'!J$46</f>
        <v>4437</v>
      </c>
      <c r="F61" s="169"/>
      <c r="G61" s="169"/>
      <c r="H61" s="169">
        <f>'将来負担比率（分子）の構造'!K$46</f>
        <v>3346</v>
      </c>
      <c r="I61" s="169"/>
      <c r="J61" s="169"/>
      <c r="K61" s="169">
        <f>'将来負担比率（分子）の構造'!L$46</f>
        <v>2040</v>
      </c>
      <c r="L61" s="169"/>
      <c r="M61" s="169"/>
      <c r="N61" s="169">
        <f>'将来負担比率（分子）の構造'!M$46</f>
        <v>1896</v>
      </c>
      <c r="O61" s="169"/>
      <c r="P61" s="169"/>
    </row>
    <row r="62" spans="1:16" x14ac:dyDescent="0.2">
      <c r="A62" s="169" t="s">
        <v>35</v>
      </c>
      <c r="B62" s="169">
        <f>'将来負担比率（分子）の構造'!I$45</f>
        <v>8929</v>
      </c>
      <c r="C62" s="169"/>
      <c r="D62" s="169"/>
      <c r="E62" s="169">
        <f>'将来負担比率（分子）の構造'!J$45</f>
        <v>9246</v>
      </c>
      <c r="F62" s="169"/>
      <c r="G62" s="169"/>
      <c r="H62" s="169">
        <f>'将来負担比率（分子）の構造'!K$45</f>
        <v>9588</v>
      </c>
      <c r="I62" s="169"/>
      <c r="J62" s="169"/>
      <c r="K62" s="169">
        <f>'将来負担比率（分子）の構造'!L$45</f>
        <v>10002</v>
      </c>
      <c r="L62" s="169"/>
      <c r="M62" s="169"/>
      <c r="N62" s="169">
        <f>'将来負担比率（分子）の構造'!M$45</f>
        <v>10684</v>
      </c>
      <c r="O62" s="169"/>
      <c r="P62" s="169"/>
    </row>
    <row r="63" spans="1:16" x14ac:dyDescent="0.2">
      <c r="A63" s="169" t="s">
        <v>34</v>
      </c>
      <c r="B63" s="169">
        <f>'将来負担比率（分子）の構造'!I$44</f>
        <v>30</v>
      </c>
      <c r="C63" s="169"/>
      <c r="D63" s="169"/>
      <c r="E63" s="169">
        <f>'将来負担比率（分子）の構造'!J$44</f>
        <v>25</v>
      </c>
      <c r="F63" s="169"/>
      <c r="G63" s="169"/>
      <c r="H63" s="169">
        <f>'将来負担比率（分子）の構造'!K$44</f>
        <v>21</v>
      </c>
      <c r="I63" s="169"/>
      <c r="J63" s="169"/>
      <c r="K63" s="169">
        <f>'将来負担比率（分子）の構造'!L$44</f>
        <v>25</v>
      </c>
      <c r="L63" s="169"/>
      <c r="M63" s="169"/>
      <c r="N63" s="169">
        <f>'将来負担比率（分子）の構造'!M$44</f>
        <v>24</v>
      </c>
      <c r="O63" s="169"/>
      <c r="P63" s="169"/>
    </row>
    <row r="64" spans="1:16" x14ac:dyDescent="0.2">
      <c r="A64" s="169" t="s">
        <v>33</v>
      </c>
      <c r="B64" s="169">
        <f>'将来負担比率（分子）の構造'!I$43</f>
        <v>34841</v>
      </c>
      <c r="C64" s="169"/>
      <c r="D64" s="169"/>
      <c r="E64" s="169">
        <f>'将来負担比率（分子）の構造'!J$43</f>
        <v>34047</v>
      </c>
      <c r="F64" s="169"/>
      <c r="G64" s="169"/>
      <c r="H64" s="169">
        <f>'将来負担比率（分子）の構造'!K$43</f>
        <v>31036</v>
      </c>
      <c r="I64" s="169"/>
      <c r="J64" s="169"/>
      <c r="K64" s="169">
        <f>'将来負担比率（分子）の構造'!L$43</f>
        <v>29992</v>
      </c>
      <c r="L64" s="169"/>
      <c r="M64" s="169"/>
      <c r="N64" s="169">
        <f>'将来負担比率（分子）の構造'!M$43</f>
        <v>27361</v>
      </c>
      <c r="O64" s="169"/>
      <c r="P64" s="169"/>
    </row>
    <row r="65" spans="1:16" x14ac:dyDescent="0.2">
      <c r="A65" s="169" t="s">
        <v>32</v>
      </c>
      <c r="B65" s="169">
        <f>'将来負担比率（分子）の構造'!I$42</f>
        <v>491</v>
      </c>
      <c r="C65" s="169"/>
      <c r="D65" s="169"/>
      <c r="E65" s="169">
        <f>'将来負担比率（分子）の構造'!J$42</f>
        <v>450</v>
      </c>
      <c r="F65" s="169"/>
      <c r="G65" s="169"/>
      <c r="H65" s="169">
        <f>'将来負担比率（分子）の構造'!K$42</f>
        <v>409</v>
      </c>
      <c r="I65" s="169"/>
      <c r="J65" s="169"/>
      <c r="K65" s="169">
        <f>'将来負担比率（分子）の構造'!L$42</f>
        <v>379</v>
      </c>
      <c r="L65" s="169"/>
      <c r="M65" s="169"/>
      <c r="N65" s="169">
        <f>'将来負担比率（分子）の構造'!M$42</f>
        <v>348</v>
      </c>
      <c r="O65" s="169"/>
      <c r="P65" s="169"/>
    </row>
    <row r="66" spans="1:16" x14ac:dyDescent="0.2">
      <c r="A66" s="169" t="s">
        <v>31</v>
      </c>
      <c r="B66" s="169">
        <f>'将来負担比率（分子）の構造'!I$41</f>
        <v>78327</v>
      </c>
      <c r="C66" s="169"/>
      <c r="D66" s="169"/>
      <c r="E66" s="169">
        <f>'将来負担比率（分子）の構造'!J$41</f>
        <v>78567</v>
      </c>
      <c r="F66" s="169"/>
      <c r="G66" s="169"/>
      <c r="H66" s="169">
        <f>'将来負担比率（分子）の構造'!K$41</f>
        <v>79959</v>
      </c>
      <c r="I66" s="169"/>
      <c r="J66" s="169"/>
      <c r="K66" s="169">
        <f>'将来負担比率（分子）の構造'!L$41</f>
        <v>82907</v>
      </c>
      <c r="L66" s="169"/>
      <c r="M66" s="169"/>
      <c r="N66" s="169">
        <f>'将来負担比率（分子）の構造'!M$41</f>
        <v>85367</v>
      </c>
      <c r="O66" s="169"/>
      <c r="P66" s="169"/>
    </row>
    <row r="67" spans="1:16" x14ac:dyDescent="0.2">
      <c r="A67" s="169" t="s">
        <v>71</v>
      </c>
      <c r="B67" s="169" t="e">
        <f>NA()</f>
        <v>#N/A</v>
      </c>
      <c r="C67" s="169">
        <f>IF(ISNUMBER('将来負担比率（分子）の構造'!I$53), IF('将来負担比率（分子）の構造'!I$53 &lt; 0, 0, '将来負担比率（分子）の構造'!I$53), NA())</f>
        <v>13167</v>
      </c>
      <c r="D67" s="169" t="e">
        <f>NA()</f>
        <v>#N/A</v>
      </c>
      <c r="E67" s="169" t="e">
        <f>NA()</f>
        <v>#N/A</v>
      </c>
      <c r="F67" s="169">
        <f>IF(ISNUMBER('将来負担比率（分子）の構造'!J$53), IF('将来負担比率（分子）の構造'!J$53 &lt; 0, 0, '将来負担比率（分子）の構造'!J$53), NA())</f>
        <v>12804</v>
      </c>
      <c r="G67" s="169" t="e">
        <f>NA()</f>
        <v>#N/A</v>
      </c>
      <c r="H67" s="169" t="e">
        <f>NA()</f>
        <v>#N/A</v>
      </c>
      <c r="I67" s="169">
        <f>IF(ISNUMBER('将来負担比率（分子）の構造'!K$53), IF('将来負担比率（分子）の構造'!K$53 &lt; 0, 0, '将来負担比率（分子）の構造'!K$53), NA())</f>
        <v>9331</v>
      </c>
      <c r="J67" s="169" t="e">
        <f>NA()</f>
        <v>#N/A</v>
      </c>
      <c r="K67" s="169" t="e">
        <f>NA()</f>
        <v>#N/A</v>
      </c>
      <c r="L67" s="169">
        <f>IF(ISNUMBER('将来負担比率（分子）の構造'!L$53), IF('将来負担比率（分子）の構造'!L$53 &lt; 0, 0, '将来負担比率（分子）の構造'!L$53), NA())</f>
        <v>10873</v>
      </c>
      <c r="M67" s="169" t="e">
        <f>NA()</f>
        <v>#N/A</v>
      </c>
      <c r="N67" s="169" t="e">
        <f>NA()</f>
        <v>#N/A</v>
      </c>
      <c r="O67" s="169">
        <f>IF(ISNUMBER('将来負担比率（分子）の構造'!M$53), IF('将来負担比率（分子）の構造'!M$53 &lt; 0, 0, '将来負担比率（分子）の構造'!M$53), NA())</f>
        <v>12538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9985</v>
      </c>
      <c r="C72" s="173">
        <f>基金残高に係る経年分析!G55</f>
        <v>9946</v>
      </c>
      <c r="D72" s="173">
        <f>基金残高に係る経年分析!H55</f>
        <v>7991</v>
      </c>
    </row>
    <row r="73" spans="1:16" x14ac:dyDescent="0.2">
      <c r="A73" s="172" t="s">
        <v>74</v>
      </c>
      <c r="B73" s="173">
        <f>基金残高に係る経年分析!F56</f>
        <v>3</v>
      </c>
      <c r="C73" s="173">
        <f>基金残高に係る経年分析!G56</f>
        <v>3</v>
      </c>
      <c r="D73" s="173">
        <f>基金残高に係る経年分析!H56</f>
        <v>3</v>
      </c>
    </row>
    <row r="74" spans="1:16" x14ac:dyDescent="0.2">
      <c r="A74" s="172" t="s">
        <v>75</v>
      </c>
      <c r="B74" s="173">
        <f>基金残高に係る経年分析!F57</f>
        <v>5281</v>
      </c>
      <c r="C74" s="173">
        <f>基金残高に係る経年分析!G57</f>
        <v>5477</v>
      </c>
      <c r="D74" s="173">
        <f>基金残高に係る経年分析!H57</f>
        <v>5862</v>
      </c>
    </row>
  </sheetData>
  <sheetProtection algorithmName="SHA-512" hashValue="/k+D+xBDYvqgDAsLAHBEQtY1DlpciXHopKM6SYvC+y1kZBbnHR5bkLVKFG7Xij6KEL0CIG3RwrVHdqi6kFZxIQ==" saltValue="OLj9Z6Me5xVbJCw6B+6X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2025-03-19T05:27:01Z</cp:lastPrinted>
  <dcterms:created xsi:type="dcterms:W3CDTF">2025-02-19T02:58:48Z</dcterms:created>
  <dcterms:modified xsi:type="dcterms:W3CDTF">2025-03-19T05:29:47Z</dcterms:modified>
  <cp:category/>
</cp:coreProperties>
</file>