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4D98A1AA-B639-4526-8504-3DEFA3089308}" xr6:coauthVersionLast="47" xr6:coauthVersionMax="47" xr10:uidLastSave="{A5E2995C-D9B1-4D26-8851-A5E3FCD88041}"/>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C35" i="10"/>
  <c r="CO34" i="10"/>
  <c r="BW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<sst xmlns="http://schemas.openxmlformats.org/spreadsheetml/2006/main" count="1141" uniqueCount="561">
  <si>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</si>
  <si>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</si>
  <si>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</si>
  <si>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</si>
  <si>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</si>
  <si>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</si>
  <si>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</si>
  <si>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</si>
  <si>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</si>
  <si>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</si>
  <si>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</si>
  <si>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</si>
  <si>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</si>
  <si>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</si>
  <si>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</si>
  <si>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</si>
  <si>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</si>
  <si>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</si>
  <si>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</si>
  <si>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</si>
  <si>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</si>
  <si>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</si>
  <si>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</si>
  <si>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</si>
  <si>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</si>
  <si>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</si>
  <si>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</si>
  <si>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</si>
  <si>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</si>
  <si>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</si>
  <si>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</si>
  <si>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</si>
  <si>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</si>
  <si>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</si>
  <si>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</si>
  <si>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</si>
  <si>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</si>
  <si>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</si>
  <si>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</si>
  <si>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</si>
  <si>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</si>
  <si>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</si>
  <si>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</si>
  <si>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</si>
  <si>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</si>
  <si>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</si>
  <si>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</si>
  <si>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</si>
  <si>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</si>
  <si>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</si>
  <si>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</si>
  <si>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</si>
  <si>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</si>
  <si>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</si>
  <si>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</si>
  <si>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</si>
  <si>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</si>
  <si>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</si>
  <si>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</si>
  <si>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</si>
  <si>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</si>
  <si>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</si>
  <si>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</si>
  <si>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</si>
  <si>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</si>
  <si>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</si>
  <si>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</si>
  <si>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</si>
  <si>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</si>
  <si>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</si>
  <si>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</si>
  <si>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</si>
  <si>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</si>
  <si>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</si>
  <si>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</si>
  <si>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</si>
  <si>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</si>
  <si>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</si>
  <si>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</si>
  <si>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</si>
  <si>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</si>
  <si>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</si>
  <si>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</si>
  <si>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</si>
  <si>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</si>
  <si>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</si>
  <si>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</si>
  <si>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</si>
  <si>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</si>
  <si>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</si>
  <si>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</si>
  <si>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</si>
  <si>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</si>
  <si>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</si>
  <si>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刈谷市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</si>
  <si>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</si>
  <si>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</si>
  <si>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</si>
  <si>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</si>
  <si>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</si>
  <si>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</si>
  <si>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</si>
  <si>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</si>
  <si>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</si>
  <si>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</si>
  <si>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</si>
  <si>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</si>
  <si>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</si>
  <si>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</si>
  <si>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</si>
  <si>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</si>
  <si>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</si>
  <si>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</si>
  <si>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</si>
  <si>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</si>
  <si>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</si>
  <si>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</si>
  <si>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</si>
  <si>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</si>
  <si>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</si>
  <si>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</si>
  <si>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</si>
  <si>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</si>
  <si>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</si>
  <si>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</si>
  <si>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</si>
  <si>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</si>
  <si>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</si>
  <si>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</si>
  <si>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</si>
  <si>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</si>
  <si>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</si>
  <si>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</si>
  <si>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</si>
  <si>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</si>
  <si>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</si>
  <si>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</si>
  <si>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</si>
  <si>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</si>
  <si>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</si>
  <si>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</si>
  <si>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</si>
  <si>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</si>
  <si>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</si>
  <si>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</si>
  <si>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</si>
  <si>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</si>
  <si>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</si>
  <si>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</si>
  <si>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</si>
  <si>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</si>
  <si>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</si>
  <si>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</si>
  <si>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</si>
  <si>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</si>
  <si>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</si>
  <si>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</si>
  <si>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</si>
  <si>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</si>
  <si>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</si>
  <si>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</si>
  <si>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</si>
  <si>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</si>
  <si>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</si>
  <si>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</si>
  <si>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</si>
  <si>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</si>
  <si>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</si>
  <si>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</si>
  <si>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</si>
  <si>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</si>
  <si>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</si>
  <si>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</si>
  <si>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</si>
  <si>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</si>
  <si>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</si>
  <si>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</si>
  <si>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</si>
  <si>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</si>
  <si>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</si>
  <si>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</si>
  <si>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</si>
  <si>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</si>
  <si>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</si>
  <si>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</si>
  <si>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</si>
  <si>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</si>
  <si>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</si>
  <si>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</si>
  <si>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</si>
  <si>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</si>
  <si>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</si>
  <si>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</si>
  <si>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</si>
  <si>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</si>
  <si>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</si>
  <si>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</si>
  <si>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</si>
  <si>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</si>
  <si>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</si>
  <si>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</si>
  <si>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</si>
  <si>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</si>
  <si>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愛知県刈谷市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</si>
  <si>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</si>
  <si>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</si>
  <si>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</si>
  <si>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</si>
  <si>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</si>
  <si>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</si>
  <si>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</si>
  <si>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</si>
  <si>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</si>
  <si>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</si>
  <si>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</si>
  <si>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</si>
  <si>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</si>
  <si>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</si>
  <si>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</si>
  <si>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</si>
  <si>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</si>
  <si>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</si>
  <si>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</si>
  <si>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</si>
  <si>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</si>
  <si>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</si>
  <si>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</si>
  <si>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</si>
  <si>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</si>
  <si>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</si>
  <si>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</si>
  <si>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</si>
  <si>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</si>
  <si>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</si>
  <si>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</si>
  <si>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</si>
  <si>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</si>
  <si>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</si>
  <si>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</si>
  <si>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</si>
  <si>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</si>
  <si>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</si>
  <si>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</si>
  <si>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</si>
  <si>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</si>
  <si>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</si>
  <si>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</si>
  <si>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</si>
  <si>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</si>
  <si>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</si>
  <si>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</si>
  <si>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</si>
  <si>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</si>
  <si>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</si>
  <si>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</si>
  <si>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</si>
  <si>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</si>
  <si>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</si>
  <si>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</si>
  <si>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</si>
  <si>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</si>
  <si>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</si>
  <si>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</si>
  <si>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</si>
  <si>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</si>
  <si>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</si>
  <si>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</si>
  <si>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</si>
  <si>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</si>
  <si>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</si>
  <si>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</si>
  <si>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</si>
  <si>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</si>
  <si>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</si>
  <si>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</si>
  <si>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</si>
  <si>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</si>
  <si>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</si>
  <si>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</si>
  <si>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</si>
  <si>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</si>
  <si>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</si>
  <si>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</si>
  <si>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</si>
  <si>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</si>
  <si>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</si>
  <si>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</si>
  <si>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</si>
  <si>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</si>
  <si>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</si>
  <si>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</si>
  <si>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</si>
  <si>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</si>
  <si>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</si>
  <si>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</si>
  <si>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</si>
  <si>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</si>
  <si>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</si>
  <si>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</si>
  <si>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</si>
  <si>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</si>
  <si>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</si>
  <si>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</si>
  <si>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</si>
  <si>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</si>
  <si>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</si>
  <si>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</si>
  <si>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</si>
  <si>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</si>
  <si>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</si>
  <si>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</si>
  <si>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</si>
  <si>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</si>
  <si>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</si>
  <si>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</si>
  <si>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</si>
  <si>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</si>
  <si>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</si>
  <si>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</si>
  <si>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</si>
  <si>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</si>
  <si>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</si>
  <si>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</si>
  <si>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</si>
  <si>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</si>
  <si>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</si>
  <si>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</si>
  <si>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</si>
  <si>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</si>
  <si>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</si>
  <si>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</si>
  <si>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</si>
  <si>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</si>
  <si>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</si>
  <si>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</si>
  <si>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</si>
  <si>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</si>
  <si>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</si>
  <si>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</si>
  <si>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</si>
  <si>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</si>
  <si>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</si>
  <si>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</si>
  <si>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</si>
  <si>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</si>
  <si>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</si>
  <si>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</si>
  <si>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</si>
  <si>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</si>
  <si>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</si>
  <si>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</si>
  <si>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</si>
  <si>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</si>
  <si>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</si>
  <si>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愛知県刈谷市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</si>
  <si>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</si>
  <si>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</si>
  <si>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</si>
  <si>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</si>
  <si>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</si>
  <si>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</si>
  <si>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</si>
  <si>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</si>
  <si>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</si>
  <si>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</si>
  <si>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</si>
  <si>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</si>
  <si>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</si>
  <si>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</si>
  <si>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</si>
  <si>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</si>
  <si>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</si>
  <si>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</si>
  <si>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</si>
  <si>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</si>
  <si>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</si>
  <si>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</si>
  <si>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</si>
  <si>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</si>
  <si>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</si>
  <si>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</si>
  <si>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</si>
  <si>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</si>
  <si>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</si>
  <si>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</si>
  <si>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</si>
  <si>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</si>
  <si>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</si>
  <si>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</si>
  <si>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</si>
  <si>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</si>
  <si>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</si>
  <si>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</si>
  <si>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</si>
  <si>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刈谷小垣江駅東部土地区画整理事業特別会計</t>
    <phoneticPr fontId="5"/>
  </si>
  <si>
    <t>法非適用企業</t>
    <phoneticPr fontId="5"/>
  </si>
  <si>
    <t>刈谷野田北部土地区画整理事業特別会計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</si>
  <si>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</si>
  <si>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</si>
  <si>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</si>
  <si>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</si>
  <si>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</si>
  <si>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</si>
  <si>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</si>
  <si>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</si>
  <si>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</si>
  <si>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</si>
  <si>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</si>
  <si>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</si>
  <si>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</si>
  <si>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</si>
  <si>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</si>
  <si>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</si>
  <si>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</si>
  <si>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</si>
  <si>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</si>
  <si>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</si>
  <si>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</si>
  <si>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</si>
  <si>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</si>
  <si>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</si>
  <si>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</si>
  <si>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</si>
  <si>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</si>
  <si>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</si>
  <si>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</si>
  <si>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</si>
  <si>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</si>
  <si>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</si>
  <si>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</si>
  <si>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</si>
  <si>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</si>
  <si>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</si>
  <si>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</si>
  <si>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</si>
  <si>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</si>
  <si>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</si>
  <si>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</si>
  <si>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</si>
  <si>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</si>
  <si>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</si>
  <si>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</si>
  <si>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</si>
  <si>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</si>
  <si>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</si>
  <si>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</si>
  <si>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</si>
  <si>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</si>
  <si>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</si>
  <si>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</si>
  <si>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</si>
  <si>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</si>
  <si>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</si>
  <si>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</si>
  <si>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</si>
  <si>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</si>
  <si>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</si>
  <si>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</si>
  <si>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</si>
  <si>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</si>
  <si>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</si>
  <si>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</si>
  <si>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</si>
  <si>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</si>
  <si>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</si>
  <si>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</si>
  <si>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</si>
  <si>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</si>
  <si>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</si>
  <si>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</si>
  <si>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</si>
  <si>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</si>
  <si>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</si>
  <si>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</si>
  <si>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</si>
  <si>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</si>
  <si>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</si>
  <si>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</si>
  <si>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</si>
  <si>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</si>
  <si>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</si>
  <si>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</si>
  <si>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</si>
  <si>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</si>
  <si>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</si>
  <si>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</si>
  <si>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</si>
  <si>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</si>
  <si>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</si>
  <si>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</si>
  <si>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</si>
  <si>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</si>
  <si>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</si>
  <si>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</si>
  <si>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</si>
  <si>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</si>
  <si>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</si>
  <si>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</si>
  <si>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</si>
  <si>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</si>
  <si>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</si>
  <si>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</si>
  <si>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</si>
  <si>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</si>
  <si>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</si>
  <si>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</si>
  <si>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</si>
  <si>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</si>
  <si>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</si>
  <si>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</si>
  <si>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</si>
  <si>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</si>
  <si>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</si>
  <si>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</si>
  <si>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</si>
  <si>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</si>
  <si>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</si>
  <si>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</si>
  <si>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</si>
  <si>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</si>
  <si>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</si>
  <si>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</si>
  <si>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</si>
  <si>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</si>
  <si>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</si>
  <si>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</si>
  <si>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</si>
  <si>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</si>
  <si>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</si>
  <si>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</si>
  <si>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</si>
  <si>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</si>
  <si>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2.99</t>
  </si>
  <si>
    <t>▲ 0.83</t>
  </si>
  <si>
    <t>水道事業会計</t>
  </si>
  <si>
    <t>一般会計</t>
  </si>
  <si>
    <t>刈谷小垣江駅東部土地区画整理事業特別会計</t>
  </si>
  <si>
    <t>下水道事業会計</t>
  </si>
  <si>
    <t>介護保険特別会計</t>
  </si>
  <si>
    <t>国民健康保険特別会計</t>
  </si>
  <si>
    <t>刈谷野田北部土地区画整理事業特別会計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</si>
  <si>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</si>
  <si>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</si>
  <si>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</si>
  <si>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</si>
  <si>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</si>
  <si>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</si>
  <si>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</si>
  <si>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</si>
  <si>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</si>
  <si>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衣浦東部広域連合</t>
    <rPh sb="0" eb="4">
      <t>キヌウラトウブ</t>
    </rPh>
    <rPh sb="4" eb="8">
      <t>コウイキレンゴウ</t>
    </rPh>
    <phoneticPr fontId="2"/>
  </si>
  <si>
    <t>刈谷知立環境組合</t>
    <rPh sb="0" eb="8">
      <t>カリヤチリュウカンキョウクミアイ</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</si>
  <si>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</si>
  <si>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</si>
  <si>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刈谷市土地開発公社</t>
    <rPh sb="0" eb="3">
      <t>カリヤシ</t>
    </rPh>
    <rPh sb="3" eb="9">
      <t>トチカイハツコウシャ</t>
    </rPh>
    <phoneticPr fontId="2"/>
  </si>
  <si>
    <t>刈谷知立みらい電力株式会社</t>
    <rPh sb="0" eb="4">
      <t>カリヤチリュウ</t>
    </rPh>
    <rPh sb="7" eb="9">
      <t>デンリョク</t>
    </rPh>
    <rPh sb="9" eb="13">
      <t>カブシキガイシャ</t>
    </rPh>
    <phoneticPr fontId="2"/>
  </si>
  <si>
    <t>公共施設維持保全基金</t>
    <phoneticPr fontId="5"/>
  </si>
  <si>
    <t>都市交通施設整備基金</t>
    <phoneticPr fontId="2"/>
  </si>
  <si>
    <t>亀城公園等整備基金　</t>
    <phoneticPr fontId="2"/>
  </si>
  <si>
    <t>産業立地促進基金積立金</t>
    <phoneticPr fontId="2"/>
  </si>
  <si>
    <t>緑化推進基金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</si>
</sst>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60285</c:v>
                </c:pt>
                <c:pt idx="2">
                  <c:v>52714</c:v>
                </c:pt>
                <c:pt idx="3">
                  <c:v>46001</c:v>
                </c:pt>
                <c:pt idx="4">
                  <c:v>52878</c:v>
                </c:pt>
              </c:numCache>
            </c:numRef>
          </c:val>
          <c:smooth val="0"/>
          <c:extLst>
            <c:ext xmlns:c16="http://schemas.microsoft.com/office/drawing/2014/chart" uri="{C3380CC4-5D6E-409C-BE32-E72D297353CC}">
              <c16:uniqueId val="{00000000-E157-4EC5-8521-A9AC60F367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60292</c:v>
                </c:pt>
                <c:pt idx="1">
                  <c:v>63808</c:v>
                </c:pt>
                <c:pt idx="2">
                  <c:v>70977</c:v>
                </c:pt>
                <c:pt idx="3">
                  <c:v>58638</c:v>
                </c:pt>
                <c:pt idx="4">
                  <c:v>60188</c:v>
                </c:pt>
              </c:numCache>
            </c:numRef>
          </c:val>
          <c:smooth val="0"/>
          <c:extLst>
            <c:ext xmlns:c16="http://schemas.microsoft.com/office/drawing/2014/chart" uri="{C3380CC4-5D6E-409C-BE32-E72D297353CC}">
              <c16:uniqueId val="{00000001-E157-4EC5-8521-A9AC60F367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9.08</c:v>
                </c:pt>
                <c:pt idx="1">
                  <c:v>14.04</c:v>
                </c:pt>
                <c:pt idx="2">
                  <c:v>13.43</c:v>
                </c:pt>
                <c:pt idx="3">
                  <c:v>12.71</c:v>
                </c:pt>
                <c:pt idx="4">
                  <c:v>9.67</c:v>
                </c:pt>
              </c:numCache>
            </c:numRef>
          </c:val>
          <c:extLst>
            <c:ext xmlns:c16="http://schemas.microsoft.com/office/drawing/2014/chart" uri="{C3380CC4-5D6E-409C-BE32-E72D297353CC}">
              <c16:uniqueId val="{00000000-2DCF-45FD-97B7-9204206AA8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24.38</c:v>
                </c:pt>
                <c:pt idx="1">
                  <c:v>22.29</c:v>
                </c:pt>
                <c:pt idx="2">
                  <c:v>20.02</c:v>
                </c:pt>
                <c:pt idx="3">
                  <c:v>21.25</c:v>
                </c:pt>
                <c:pt idx="4">
                  <c:v>21.31</c:v>
                </c:pt>
              </c:numCache>
            </c:numRef>
          </c:val>
          <c:extLst>
            <c:ext xmlns:c16="http://schemas.microsoft.com/office/drawing/2014/chart" uri="{C3380CC4-5D6E-409C-BE32-E72D297353CC}">
              <c16:uniqueId val="{00000001-2DCF-45FD-97B7-9204206AA8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1.06</c:v>
                </c:pt>
                <c:pt idx="2">
                  <c:v>-2.99</c:v>
                </c:pt>
                <c:pt idx="3">
                  <c:v>0.45</c:v>
                </c:pt>
                <c:pt idx="4">
                  <c:v>-0.83</c:v>
                </c:pt>
              </c:numCache>
            </c:numRef>
          </c:val>
          <c:smooth val="0"/>
          <c:extLst>
            <c:ext xmlns:c16="http://schemas.microsoft.com/office/drawing/2014/chart" uri="{C3380CC4-5D6E-409C-BE32-E72D297353CC}">
              <c16:uniqueId val="{00000002-2DCF-45FD-97B7-9204206AA8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6E-4C8D-92C2-1C5777F78E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6E-4C8D-92C2-1C5777F78E4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E96E-4C8D-92C2-1C5777F78E4F}"/>
            </c:ext>
          </c:extLst>
        </c:ser>
        <c:ser>
          <c:idx val="3"/>
          <c:order val="3"/>
          <c:tx>
            <c:strRef>
              <c:f>データシート!$A$30</c:f>
              <c:strCache>
                <c:ptCount val="1"/>
                <c:pt idx="0">
                  <c:v>刈谷野田北部土地区画整理事業特別会計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0.47</c:v>
                </c:pt>
                <c:pt idx="2">
                  <c:v>#N/A</c:v>
                </c:pt>
                <c:pt idx="3">
                  <c:v>0.43</c:v>
                </c:pt>
                <c:pt idx="4">
                  <c:v>#N/A</c:v>
                </c:pt>
                <c:pt idx="5">
                  <c:v>0.35</c:v>
                </c:pt>
                <c:pt idx="6">
                  <c:v>#N/A</c:v>
                </c:pt>
                <c:pt idx="7">
                  <c:v>0.22</c:v>
                </c:pt>
                <c:pt idx="8">
                  <c:v>#N/A</c:v>
                </c:pt>
                <c:pt idx="9">
                  <c:v>0.12</c:v>
                </c:pt>
              </c:numCache>
            </c:numRef>
          </c:val>
          <c:extLst>
            <c:ext xmlns:c16="http://schemas.microsoft.com/office/drawing/2014/chart" uri="{C3380CC4-5D6E-409C-BE32-E72D297353CC}">
              <c16:uniqueId val="{00000003-E96E-4C8D-92C2-1C5777F78E4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2.81</c:v>
                </c:pt>
                <c:pt idx="2">
                  <c:v>#N/A</c:v>
                </c:pt>
                <c:pt idx="3">
                  <c:v>2.4300000000000002</c:v>
                </c:pt>
                <c:pt idx="4">
                  <c:v>#N/A</c:v>
                </c:pt>
                <c:pt idx="5">
                  <c:v>1.91</c:v>
                </c:pt>
                <c:pt idx="6">
                  <c:v>#N/A</c:v>
                </c:pt>
                <c:pt idx="7">
                  <c:v>0.85</c:v>
                </c:pt>
                <c:pt idx="8">
                  <c:v>#N/A</c:v>
                </c:pt>
                <c:pt idx="9">
                  <c:v>0.28000000000000003</c:v>
                </c:pt>
              </c:numCache>
            </c:numRef>
          </c:val>
          <c:extLst>
            <c:ext xmlns:c16="http://schemas.microsoft.com/office/drawing/2014/chart" uri="{C3380CC4-5D6E-409C-BE32-E72D297353CC}">
              <c16:uniqueId val="{00000004-E96E-4C8D-92C2-1C5777F78E4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1.25</c:v>
                </c:pt>
                <c:pt idx="2">
                  <c:v>#N/A</c:v>
                </c:pt>
                <c:pt idx="3">
                  <c:v>1.17</c:v>
                </c:pt>
                <c:pt idx="4">
                  <c:v>#N/A</c:v>
                </c:pt>
                <c:pt idx="5">
                  <c:v>0.66</c:v>
                </c:pt>
                <c:pt idx="6">
                  <c:v>#N/A</c:v>
                </c:pt>
                <c:pt idx="7">
                  <c:v>0.9</c:v>
                </c:pt>
                <c:pt idx="8">
                  <c:v>#N/A</c:v>
                </c:pt>
                <c:pt idx="9">
                  <c:v>0.85</c:v>
                </c:pt>
              </c:numCache>
            </c:numRef>
          </c:val>
          <c:extLst>
            <c:ext xmlns:c16="http://schemas.microsoft.com/office/drawing/2014/chart" uri="{C3380CC4-5D6E-409C-BE32-E72D297353CC}">
              <c16:uniqueId val="{00000005-E96E-4C8D-92C2-1C5777F78E4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0.77</c:v>
                </c:pt>
                <c:pt idx="4">
                  <c:v>#N/A</c:v>
                </c:pt>
                <c:pt idx="5">
                  <c:v>1.03</c:v>
                </c:pt>
                <c:pt idx="6">
                  <c:v>#N/A</c:v>
                </c:pt>
                <c:pt idx="7">
                  <c:v>1.41</c:v>
                </c:pt>
                <c:pt idx="8">
                  <c:v>#N/A</c:v>
                </c:pt>
                <c:pt idx="9">
                  <c:v>1.69</c:v>
                </c:pt>
              </c:numCache>
            </c:numRef>
          </c:val>
          <c:extLst>
            <c:ext xmlns:c16="http://schemas.microsoft.com/office/drawing/2014/chart" uri="{C3380CC4-5D6E-409C-BE32-E72D297353CC}">
              <c16:uniqueId val="{00000006-E96E-4C8D-92C2-1C5777F78E4F}"/>
            </c:ext>
          </c:extLst>
        </c:ser>
        <c:ser>
          <c:idx val="7"/>
          <c:order val="7"/>
          <c:tx>
            <c:strRef>
              <c:f>データシート!$A$34</c:f>
              <c:strCache>
                <c:ptCount val="1"/>
                <c:pt idx="0">
                  <c:v>刈谷小垣江駅東部土地区画整理事業特別会計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2.73</c:v>
                </c:pt>
                <c:pt idx="2">
                  <c:v>#N/A</c:v>
                </c:pt>
                <c:pt idx="3">
                  <c:v>2.2400000000000002</c:v>
                </c:pt>
                <c:pt idx="4">
                  <c:v>#N/A</c:v>
                </c:pt>
                <c:pt idx="5">
                  <c:v>2.2599999999999998</c:v>
                </c:pt>
                <c:pt idx="6">
                  <c:v>#N/A</c:v>
                </c:pt>
                <c:pt idx="7">
                  <c:v>1.97</c:v>
                </c:pt>
                <c:pt idx="8">
                  <c:v>#N/A</c:v>
                </c:pt>
                <c:pt idx="9">
                  <c:v>1.76</c:v>
                </c:pt>
              </c:numCache>
            </c:numRef>
          </c:val>
          <c:extLst>
            <c:ext xmlns:c16="http://schemas.microsoft.com/office/drawing/2014/chart" uri="{C3380CC4-5D6E-409C-BE32-E72D297353CC}">
              <c16:uniqueId val="{00000007-E96E-4C8D-92C2-1C5777F78E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9.08</c:v>
                </c:pt>
                <c:pt idx="2">
                  <c:v>#N/A</c:v>
                </c:pt>
                <c:pt idx="3">
                  <c:v>14.04</c:v>
                </c:pt>
                <c:pt idx="4">
                  <c:v>#N/A</c:v>
                </c:pt>
                <c:pt idx="5">
                  <c:v>13.43</c:v>
                </c:pt>
                <c:pt idx="6">
                  <c:v>#N/A</c:v>
                </c:pt>
                <c:pt idx="7">
                  <c:v>12.7</c:v>
                </c:pt>
                <c:pt idx="8">
                  <c:v>#N/A</c:v>
                </c:pt>
                <c:pt idx="9">
                  <c:v>9.66</c:v>
                </c:pt>
              </c:numCache>
            </c:numRef>
          </c:val>
          <c:extLst>
            <c:ext xmlns:c16="http://schemas.microsoft.com/office/drawing/2014/chart" uri="{C3380CC4-5D6E-409C-BE32-E72D297353CC}">
              <c16:uniqueId val="{00000008-E96E-4C8D-92C2-1C5777F78E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15.07</c:v>
                </c:pt>
                <c:pt idx="2">
                  <c:v>#N/A</c:v>
                </c:pt>
                <c:pt idx="3">
                  <c:v>16.53</c:v>
                </c:pt>
                <c:pt idx="4">
                  <c:v>#N/A</c:v>
                </c:pt>
                <c:pt idx="5">
                  <c:v>16.82</c:v>
                </c:pt>
                <c:pt idx="6">
                  <c:v>#N/A</c:v>
                </c:pt>
                <c:pt idx="7">
                  <c:v>16.07</c:v>
                </c:pt>
                <c:pt idx="8">
                  <c:v>#N/A</c:v>
                </c:pt>
                <c:pt idx="9">
                  <c:v>15.47</c:v>
                </c:pt>
              </c:numCache>
            </c:numRef>
          </c:val>
          <c:extLst>
            <c:ext xmlns:c16="http://schemas.microsoft.com/office/drawing/2014/chart" uri="{C3380CC4-5D6E-409C-BE32-E72D297353CC}">
              <c16:uniqueId val="{00000009-E96E-4C8D-92C2-1C5777F78E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2850</c:v>
                </c:pt>
                <c:pt idx="5">
                  <c:v>2894</c:v>
                </c:pt>
                <c:pt idx="8">
                  <c:v>2818</c:v>
                </c:pt>
                <c:pt idx="11">
                  <c:v>2513</c:v>
                </c:pt>
                <c:pt idx="14">
                  <c:v>2384</c:v>
                </c:pt>
              </c:numCache>
            </c:numRef>
          </c:val>
          <c:extLst>
            <c:ext xmlns:c16="http://schemas.microsoft.com/office/drawing/2014/chart" uri="{C3380CC4-5D6E-409C-BE32-E72D297353CC}">
              <c16:uniqueId val="{00000000-A074-45A9-98C0-E8109A5C5E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74-45A9-98C0-E8109A5C5E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74-45A9-98C0-E8109A5C5E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415</c:v>
                </c:pt>
                <c:pt idx="3">
                  <c:v>417</c:v>
                </c:pt>
                <c:pt idx="6">
                  <c:v>363</c:v>
                </c:pt>
                <c:pt idx="9">
                  <c:v>276</c:v>
                </c:pt>
                <c:pt idx="12">
                  <c:v>144</c:v>
                </c:pt>
              </c:numCache>
            </c:numRef>
          </c:val>
          <c:extLst>
            <c:ext xmlns:c16="http://schemas.microsoft.com/office/drawing/2014/chart" uri="{C3380CC4-5D6E-409C-BE32-E72D297353CC}">
              <c16:uniqueId val="{00000003-A074-45A9-98C0-E8109A5C5E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385</c:v>
                </c:pt>
                <c:pt idx="3">
                  <c:v>508</c:v>
                </c:pt>
                <c:pt idx="6">
                  <c:v>492</c:v>
                </c:pt>
                <c:pt idx="9">
                  <c:v>349</c:v>
                </c:pt>
                <c:pt idx="12">
                  <c:v>517</c:v>
                </c:pt>
              </c:numCache>
            </c:numRef>
          </c:val>
          <c:extLst>
            <c:ext xmlns:c16="http://schemas.microsoft.com/office/drawing/2014/chart" uri="{C3380CC4-5D6E-409C-BE32-E72D297353CC}">
              <c16:uniqueId val="{00000004-A074-45A9-98C0-E8109A5C5E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74-45A9-98C0-E8109A5C5E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74-45A9-98C0-E8109A5C5E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1095</c:v>
                </c:pt>
                <c:pt idx="3">
                  <c:v>1185</c:v>
                </c:pt>
                <c:pt idx="6">
                  <c:v>1279</c:v>
                </c:pt>
                <c:pt idx="9">
                  <c:v>1324</c:v>
                </c:pt>
                <c:pt idx="12">
                  <c:v>1343</c:v>
                </c:pt>
              </c:numCache>
            </c:numRef>
          </c:val>
          <c:extLst>
            <c:ext xmlns:c16="http://schemas.microsoft.com/office/drawing/2014/chart" uri="{C3380CC4-5D6E-409C-BE32-E72D297353CC}">
              <c16:uniqueId val="{00000007-A074-45A9-98C0-E8109A5C5E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-955</c:v>
                </c:pt>
                <c:pt idx="2">
                  <c:v>#N/A</c:v>
                </c:pt>
                <c:pt idx="3">
                  <c:v>#N/A</c:v>
                </c:pt>
                <c:pt idx="4">
                  <c:v>-784</c:v>
                </c:pt>
                <c:pt idx="5">
                  <c:v>#N/A</c:v>
                </c:pt>
                <c:pt idx="6">
                  <c:v>#N/A</c:v>
                </c:pt>
                <c:pt idx="7">
                  <c:v>-684</c:v>
                </c:pt>
                <c:pt idx="8">
                  <c:v>#N/A</c:v>
                </c:pt>
                <c:pt idx="9">
                  <c:v>#N/A</c:v>
                </c:pt>
                <c:pt idx="10">
                  <c:v>-564</c:v>
                </c:pt>
                <c:pt idx="11">
                  <c:v>#N/A</c:v>
                </c:pt>
                <c:pt idx="12">
                  <c:v>#N/A</c:v>
                </c:pt>
                <c:pt idx="13">
                  <c:v>-380</c:v>
                </c:pt>
                <c:pt idx="14">
                  <c:v>#N/A</c:v>
                </c:pt>
              </c:numCache>
            </c:numRef>
          </c:val>
          <c:smooth val="0"/>
          <c:extLst>
            <c:ext xmlns:c16="http://schemas.microsoft.com/office/drawing/2014/chart" uri="{C3380CC4-5D6E-409C-BE32-E72D297353CC}">
              <c16:uniqueId val="{00000008-A074-45A9-98C0-E8109A5C5E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17998</c:v>
                </c:pt>
                <c:pt idx="5">
                  <c:v>16051</c:v>
                </c:pt>
                <c:pt idx="8">
                  <c:v>14528</c:v>
                </c:pt>
                <c:pt idx="11">
                  <c:v>13084</c:v>
                </c:pt>
                <c:pt idx="14">
                  <c:v>11851</c:v>
                </c:pt>
              </c:numCache>
            </c:numRef>
          </c:val>
          <c:extLst>
            <c:ext xmlns:c16="http://schemas.microsoft.com/office/drawing/2014/chart" uri="{C3380CC4-5D6E-409C-BE32-E72D297353CC}">
              <c16:uniqueId val="{00000000-D128-47C4-BFE9-9E691AF833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6490</c:v>
                </c:pt>
                <c:pt idx="5">
                  <c:v>5725</c:v>
                </c:pt>
                <c:pt idx="8">
                  <c:v>5126</c:v>
                </c:pt>
                <c:pt idx="11">
                  <c:v>4792</c:v>
                </c:pt>
                <c:pt idx="14">
                  <c:v>4582</c:v>
                </c:pt>
              </c:numCache>
            </c:numRef>
          </c:val>
          <c:extLst>
            <c:ext xmlns:c16="http://schemas.microsoft.com/office/drawing/2014/chart" uri="{C3380CC4-5D6E-409C-BE32-E72D297353CC}">
              <c16:uniqueId val="{00000001-D128-47C4-BFE9-9E691AF833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26774</c:v>
                </c:pt>
                <c:pt idx="5">
                  <c:v>24927</c:v>
                </c:pt>
                <c:pt idx="8">
                  <c:v>23661</c:v>
                </c:pt>
                <c:pt idx="11">
                  <c:v>24232</c:v>
                </c:pt>
                <c:pt idx="14">
                  <c:v>23865</c:v>
                </c:pt>
              </c:numCache>
            </c:numRef>
          </c:val>
          <c:extLst>
            <c:ext xmlns:c16="http://schemas.microsoft.com/office/drawing/2014/chart" uri="{C3380CC4-5D6E-409C-BE32-E72D297353CC}">
              <c16:uniqueId val="{00000002-D128-47C4-BFE9-9E691AF833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28-47C4-BFE9-9E691AF833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28-47C4-BFE9-9E691AF833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28-47C4-BFE9-9E691AF833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5085</c:v>
                </c:pt>
                <c:pt idx="3">
                  <c:v>5294</c:v>
                </c:pt>
                <c:pt idx="6">
                  <c:v>5531</c:v>
                </c:pt>
                <c:pt idx="9">
                  <c:v>5572</c:v>
                </c:pt>
                <c:pt idx="12">
                  <c:v>5972</c:v>
                </c:pt>
              </c:numCache>
            </c:numRef>
          </c:val>
          <c:extLst>
            <c:ext xmlns:c16="http://schemas.microsoft.com/office/drawing/2014/chart" uri="{C3380CC4-5D6E-409C-BE32-E72D297353CC}">
              <c16:uniqueId val="{00000006-D128-47C4-BFE9-9E691AF833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1245</c:v>
                </c:pt>
                <c:pt idx="3">
                  <c:v>874</c:v>
                </c:pt>
                <c:pt idx="6">
                  <c:v>845</c:v>
                </c:pt>
                <c:pt idx="9">
                  <c:v>604</c:v>
                </c:pt>
                <c:pt idx="12">
                  <c:v>575</c:v>
                </c:pt>
              </c:numCache>
            </c:numRef>
          </c:val>
          <c:extLst>
            <c:ext xmlns:c16="http://schemas.microsoft.com/office/drawing/2014/chart" uri="{C3380CC4-5D6E-409C-BE32-E72D297353CC}">
              <c16:uniqueId val="{00000007-D128-47C4-BFE9-9E691AF833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7522</c:v>
                </c:pt>
                <c:pt idx="3">
                  <c:v>4956</c:v>
                </c:pt>
                <c:pt idx="6">
                  <c:v>4434</c:v>
                </c:pt>
                <c:pt idx="9">
                  <c:v>5923</c:v>
                </c:pt>
                <c:pt idx="12">
                  <c:v>4060</c:v>
                </c:pt>
              </c:numCache>
            </c:numRef>
          </c:val>
          <c:extLst>
            <c:ext xmlns:c16="http://schemas.microsoft.com/office/drawing/2014/chart" uri="{C3380CC4-5D6E-409C-BE32-E72D297353CC}">
              <c16:uniqueId val="{00000008-D128-47C4-BFE9-9E691AF833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28-47C4-BFE9-9E691AF833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9816</c:v>
                </c:pt>
                <c:pt idx="3">
                  <c:v>10074</c:v>
                </c:pt>
                <c:pt idx="6">
                  <c:v>9618</c:v>
                </c:pt>
                <c:pt idx="9">
                  <c:v>9726</c:v>
                </c:pt>
                <c:pt idx="12">
                  <c:v>9739</c:v>
                </c:pt>
              </c:numCache>
            </c:numRef>
          </c:val>
          <c:extLst>
            <c:ext xmlns:c16="http://schemas.microsoft.com/office/drawing/2014/chart" uri="{C3380CC4-5D6E-409C-BE32-E72D297353CC}">
              <c16:uniqueId val="{0000000A-D128-47C4-BFE9-9E691AF833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28-47C4-BFE9-9E691AF833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7531</c:v>
                </c:pt>
                <c:pt idx="1">
                  <c:v>7981</c:v>
                </c:pt>
                <c:pt idx="2">
                  <c:v>8544</c:v>
                </c:pt>
              </c:numCache>
            </c:numRef>
          </c:val>
          <c:extLst>
            <c:ext xmlns:c16="http://schemas.microsoft.com/office/drawing/2014/chart" uri="{C3380CC4-5D6E-409C-BE32-E72D297353CC}">
              <c16:uniqueId val="{00000000-FB5D-406D-95FF-3F20816C57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B5D-406D-95FF-3F20816C57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14721</c:v>
                </c:pt>
                <c:pt idx="1">
                  <c:v>15052</c:v>
                </c:pt>
                <c:pt idx="2">
                  <c:v>14616</c:v>
                </c:pt>
              </c:numCache>
            </c:numRef>
          </c:val>
          <c:extLst>
            <c:ext xmlns:c16="http://schemas.microsoft.com/office/drawing/2014/chart" uri="{C3380CC4-5D6E-409C-BE32-E72D297353CC}">
              <c16:uniqueId val="{00000002-FB5D-406D-95FF-3F20816C57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152,948
147,345
50.39
70,111,996
63,598,597
3,875,941
40,085,590
9,741,246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自動車関連企業のコロナ禍からの業績回復による法人市民税の増加等により、令和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年度の基準財政収入額は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1,806,942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千円増加したが、基準財政需要額についても社会福祉費における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歳の公立保育園在籍人員の増等により増加したため、指数としては前年同数となった。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類似団体平均、全国平均、愛知県平均と比べて高い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数値は維持している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影響等を注視し、これまで以上の事業の効率化と税の徴収強化等により、健全財政の維持に努める。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113393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81750"/>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9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106136</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783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71664</xdr:rowOff>
    </xdr:from>
    <xdr:to>
      <xdr:col>15</xdr:col>
      <xdr:colOff>82550</xdr:colOff>
      <xdr:row>36</xdr:row>
      <xdr:rowOff>106136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19957</xdr:rowOff>
    </xdr:from>
    <xdr:to>
      <xdr:col>11</xdr:col>
      <xdr:colOff>31750</xdr:colOff>
      <xdr:row>36</xdr:row>
      <xdr:rowOff>71664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1921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127907</xdr:rowOff>
    </xdr:from>
    <xdr:to>
      <xdr:col>11</xdr:col>
      <xdr:colOff>82550</xdr:colOff>
      <xdr:row>41</xdr:row>
      <xdr:rowOff>58057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42834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55336</xdr:rowOff>
    </xdr:from>
    <xdr:to>
      <xdr:col>15</xdr:col>
      <xdr:colOff>133350</xdr:colOff>
      <xdr:row>36</xdr:row>
      <xdr:rowOff>156936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167113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20864</xdr:rowOff>
    </xdr:from>
    <xdr:to>
      <xdr:col>11</xdr:col>
      <xdr:colOff>82550</xdr:colOff>
      <xdr:row>36</xdr:row>
      <xdr:rowOff>122464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132641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自動車関連企業の業績好調による法人市民税や新増築家屋等による固定資産税等、地方税は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1,159,077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千円増加したが、歳出面は人件費、物件費及び扶助費等の増加により経常収支比率が前年度より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価高騰の影響、障害者福祉サービスの利用者増に伴う給付費の増加、大型事業の財源とした市債の償還開始に伴う公債費の増加が見込まれるため、事務事業の見直しや、職員全体でのコスト削減、新たな財源の確保などの取り組みを通じて、健全財政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336530"/>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8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33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60</xdr:row>
      <xdr:rowOff>57573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721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156633</xdr:rowOff>
    </xdr:from>
    <xdr:to>
      <xdr:col>19</xdr:col>
      <xdr:colOff>133350</xdr:colOff>
      <xdr:row>60</xdr:row>
      <xdr:rowOff>97790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721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143087</xdr:rowOff>
    </xdr:from>
    <xdr:to>
      <xdr:col>15</xdr:col>
      <xdr:colOff>82550</xdr:colOff>
      <xdr:row>60</xdr:row>
      <xdr:rowOff>97790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8718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111337</xdr:rowOff>
    </xdr:from>
    <xdr:to>
      <xdr:col>15</xdr:col>
      <xdr:colOff>133350</xdr:colOff>
      <xdr:row>61</xdr:row>
      <xdr:rowOff>41487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94827</xdr:rowOff>
    </xdr:from>
    <xdr:to>
      <xdr:col>11</xdr:col>
      <xdr:colOff>31750</xdr:colOff>
      <xdr:row>58</xdr:row>
      <xdr:rowOff>143087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389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6773</xdr:rowOff>
    </xdr:from>
    <xdr:to>
      <xdr:col>23</xdr:col>
      <xdr:colOff>184150</xdr:colOff>
      <xdr:row>60</xdr:row>
      <xdr:rowOff>108373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99500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1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92287</xdr:rowOff>
    </xdr:from>
    <xdr:to>
      <xdr:col>11</xdr:col>
      <xdr:colOff>82550</xdr:colOff>
      <xdr:row>59</xdr:row>
      <xdr:rowOff>22437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32614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44027</xdr:rowOff>
    </xdr:from>
    <xdr:to>
      <xdr:col>7</xdr:col>
      <xdr:colOff>31750</xdr:colOff>
      <xdr:row>58</xdr:row>
      <xdr:rowOff>145627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155804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類似団体平均、全国平均、愛知県平均を超えている主な要因は、人件費では、職員数の増加や給与費引上げに伴う増加、物件費では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スクール構想による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教育事業に係る経費が増加していることである。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今後も、行政評価制度等を活用した事務事業の見直しや、職員全体で時間外の削減に取り組む等、経費削減に努める。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35744</xdr:rowOff>
    </xdr:from>
    <xdr:to>
      <xdr:col>23</xdr:col>
      <xdr:colOff>133350</xdr:colOff>
      <xdr:row>87</xdr:row>
      <xdr:rowOff>89457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951894"/>
          <a:ext cx="838200" cy="5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148327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66315</xdr:rowOff>
    </xdr:from>
    <xdr:to>
      <xdr:col>19</xdr:col>
      <xdr:colOff>133350</xdr:colOff>
      <xdr:row>87</xdr:row>
      <xdr:rowOff>89457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82465"/>
          <a:ext cx="889000" cy="2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156702</xdr:rowOff>
    </xdr:from>
    <xdr:to>
      <xdr:col>15</xdr:col>
      <xdr:colOff>82550</xdr:colOff>
      <xdr:row>87</xdr:row>
      <xdr:rowOff>66315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58502"/>
          <a:ext cx="889000" cy="4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15661</xdr:rowOff>
    </xdr:from>
    <xdr:to>
      <xdr:col>11</xdr:col>
      <xdr:colOff>31750</xdr:colOff>
      <xdr:row>84</xdr:row>
      <xdr:rowOff>156702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17461"/>
          <a:ext cx="889000" cy="14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47966</xdr:rowOff>
    </xdr:from>
    <xdr:to>
      <xdr:col>7</xdr:col>
      <xdr:colOff>31750</xdr:colOff>
      <xdr:row>80</xdr:row>
      <xdr:rowOff>149566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76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159743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53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156394</xdr:rowOff>
    </xdr:from>
    <xdr:to>
      <xdr:col>23</xdr:col>
      <xdr:colOff>184150</xdr:colOff>
      <xdr:row>87</xdr:row>
      <xdr:rowOff>86544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128471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38657</xdr:rowOff>
    </xdr:from>
    <xdr:to>
      <xdr:col>19</xdr:col>
      <xdr:colOff>184150</xdr:colOff>
      <xdr:row>87</xdr:row>
      <xdr:rowOff>140257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125034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4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15515</xdr:rowOff>
    </xdr:from>
    <xdr:to>
      <xdr:col>15</xdr:col>
      <xdr:colOff>133350</xdr:colOff>
      <xdr:row>87</xdr:row>
      <xdr:rowOff>117115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101892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1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105902</xdr:rowOff>
    </xdr:from>
    <xdr:to>
      <xdr:col>11</xdr:col>
      <xdr:colOff>82550</xdr:colOff>
      <xdr:row>85</xdr:row>
      <xdr:rowOff>36052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20829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136311</xdr:rowOff>
    </xdr:from>
    <xdr:to>
      <xdr:col>7</xdr:col>
      <xdr:colOff>31750</xdr:colOff>
      <xdr:row>84</xdr:row>
      <xdr:rowOff>66461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51238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5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本市は人事院勧告に準拠した給料表を使用しており、毎年度職員構成による数値の変動があるものの、概ね国と同水準を維持している。近隣市町村との均衡を保ちながら、引き続き適正化を図っていく。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05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5080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5080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増加傾向ではあるが、類似団体平均をやや上回る程度で、全国及び愛知県の平均を下回る数値である。限られた職員数でも効率的に業務を行い、市民サービスの向上に努める。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71544</xdr:rowOff>
    </xdr:from>
    <xdr:to>
      <xdr:col>81</xdr:col>
      <xdr:colOff>44450</xdr:colOff>
      <xdr:row>64</xdr:row>
      <xdr:rowOff>151977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443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55897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57996</xdr:rowOff>
    </xdr:from>
    <xdr:to>
      <xdr:col>77</xdr:col>
      <xdr:colOff>44450</xdr:colOff>
      <xdr:row>64</xdr:row>
      <xdr:rowOff>71544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593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78757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57996</xdr:rowOff>
    </xdr:from>
    <xdr:to>
      <xdr:col>72</xdr:col>
      <xdr:colOff>203200</xdr:colOff>
      <xdr:row>63</xdr:row>
      <xdr:rowOff>57996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5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63</xdr:row>
      <xdr:rowOff>57996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663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101177</xdr:rowOff>
    </xdr:from>
    <xdr:to>
      <xdr:col>81</xdr:col>
      <xdr:colOff>95250</xdr:colOff>
      <xdr:row>65</xdr:row>
      <xdr:rowOff>31327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73254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20744</xdr:rowOff>
    </xdr:from>
    <xdr:to>
      <xdr:col>77</xdr:col>
      <xdr:colOff>95250</xdr:colOff>
      <xdr:row>64</xdr:row>
      <xdr:rowOff>122344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107121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7196</xdr:rowOff>
    </xdr:from>
    <xdr:to>
      <xdr:col>73</xdr:col>
      <xdr:colOff>44450</xdr:colOff>
      <xdr:row>63</xdr:row>
      <xdr:rowOff>108796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93573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7196</xdr:rowOff>
    </xdr:from>
    <xdr:to>
      <xdr:col>68</xdr:col>
      <xdr:colOff>203200</xdr:colOff>
      <xdr:row>63</xdr:row>
      <xdr:rowOff>108796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93573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近年の起債抑制策等により、前年同様に類似団体平均、全国平均、愛知県平均を大きく下回る△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大型事業の財源として借り入れた市債の償還開始に伴い、公債費比率は増加することが見込まれる。また、老朽化した校舎等の機能回復を目的とする大規模改造や、中学校体育館・武道場への空調設備の整備などの事業において、市債の発行に頼らざるを得ない状況となるが、国・県補助金、基金の活用等により市債の発行を必要最小限に抑え、公債費の増加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118533</xdr:rowOff>
    </xdr:from>
    <xdr:to>
      <xdr:col>81</xdr:col>
      <xdr:colOff>44450</xdr:colOff>
      <xdr:row>44</xdr:row>
      <xdr:rowOff>28363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62183"/>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440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4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28363</xdr:rowOff>
    </xdr:from>
    <xdr:to>
      <xdr:col>81</xdr:col>
      <xdr:colOff>133350</xdr:colOff>
      <xdr:row>44</xdr:row>
      <xdr:rowOff>28363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7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33460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118533</xdr:rowOff>
    </xdr:from>
    <xdr:to>
      <xdr:col>81</xdr:col>
      <xdr:colOff>133350</xdr:colOff>
      <xdr:row>37</xdr:row>
      <xdr:rowOff>118533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118533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300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405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62230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22013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34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19896</xdr:rowOff>
    </xdr:from>
    <xdr:to>
      <xdr:col>68</xdr:col>
      <xdr:colOff>203200</xdr:colOff>
      <xdr:row>40</xdr:row>
      <xdr:rowOff>121496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160460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年度をピークとし、その後は繰上償還や市債の発行を最小限に留めてきたため、将来負担比率は発生していない。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朽化した校舎等の機能回復を目的とする大規模改造や、中学校体育館・武道場への空調設備の整備などの事業において、市債の発行に頼らざるを得ない状況となるが、基金を活用することで起債の抑制を図り、健全財政の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xdr:rowOff>
    </xdr:from>
    <xdr:to>
      <xdr:col>64</xdr:col>
      <xdr:colOff>152400</xdr:colOff>
      <xdr:row>14</xdr:row>
      <xdr:rowOff>106426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0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116603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152,948
147,345
50.39
70,111,996
63,598,597
3,875,941
40,085,590
9,741,246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年度と比較して、職員数及び会計年度任用職員の増加により人件費は増加したが、人件費に係る経常収支比率は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 今後も業務の効率化により人件費の抑制に努める。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39914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69214"/>
          <a:ext cx="0" cy="113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126291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39914</xdr:rowOff>
    </xdr:from>
    <xdr:to>
      <xdr:col>24</xdr:col>
      <xdr:colOff>114300</xdr:colOff>
      <xdr:row>34</xdr:row>
      <xdr:rowOff>39914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162378</xdr:rowOff>
    </xdr:from>
    <xdr:to>
      <xdr:col>24</xdr:col>
      <xdr:colOff>25400</xdr:colOff>
      <xdr:row>36</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63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129920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34472</xdr:rowOff>
    </xdr:from>
    <xdr:to>
      <xdr:col>19</xdr:col>
      <xdr:colOff>187325</xdr:colOff>
      <xdr:row>36</xdr:row>
      <xdr:rowOff>99786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06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146957</xdr:rowOff>
    </xdr:from>
    <xdr:to>
      <xdr:col>20</xdr:col>
      <xdr:colOff>38100</xdr:colOff>
      <xdr:row>37</xdr:row>
      <xdr:rowOff>77107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99786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869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92528</xdr:rowOff>
    </xdr:from>
    <xdr:to>
      <xdr:col>15</xdr:col>
      <xdr:colOff>149225</xdr:colOff>
      <xdr:row>37</xdr:row>
      <xdr:rowOff>22678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26307</xdr:rowOff>
    </xdr:from>
    <xdr:to>
      <xdr:col>11</xdr:col>
      <xdr:colOff>9525</xdr:colOff>
      <xdr:row>35</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84157"/>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62593</xdr:rowOff>
    </xdr:from>
    <xdr:to>
      <xdr:col>11</xdr:col>
      <xdr:colOff>60325</xdr:colOff>
      <xdr:row>37</xdr:row>
      <xdr:rowOff>164193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148970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111578</xdr:rowOff>
    </xdr:from>
    <xdr:to>
      <xdr:col>24</xdr:col>
      <xdr:colOff>76200</xdr:colOff>
      <xdr:row>36</xdr:row>
      <xdr:rowOff>41728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155122</xdr:rowOff>
    </xdr:from>
    <xdr:to>
      <xdr:col>20</xdr:col>
      <xdr:colOff>38100</xdr:colOff>
      <xdr:row>36</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95449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146957</xdr:rowOff>
    </xdr:from>
    <xdr:to>
      <xdr:col>6</xdr:col>
      <xdr:colOff>171450</xdr:colOff>
      <xdr:row>33</xdr:row>
      <xdr:rowOff>77107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87284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スクール構想による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教育事業に係る経費や、物価高騰等による光熱水費の増加により、令和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ポイントの増加となった。今後も、行政評価制度を積極的に活用し、事務事業の見直しを行い、経費削減に努める。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106426</xdr:rowOff>
    </xdr:from>
    <xdr:to>
      <xdr:col>82</xdr:col>
      <xdr:colOff>107950</xdr:colOff>
      <xdr:row>21</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706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106426</xdr:rowOff>
    </xdr:from>
    <xdr:to>
      <xdr:col>78</xdr:col>
      <xdr:colOff>69850</xdr:colOff>
      <xdr:row>21</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706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149860</xdr:rowOff>
    </xdr:from>
    <xdr:to>
      <xdr:col>73</xdr:col>
      <xdr:colOff>180975</xdr:colOff>
      <xdr:row>21</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788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149860</xdr:rowOff>
    </xdr:from>
    <xdr:to>
      <xdr:col>69</xdr:col>
      <xdr:colOff>92075</xdr:colOff>
      <xdr:row>21</xdr:row>
      <xdr:rowOff>170434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788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92202</xdr:rowOff>
    </xdr:from>
    <xdr:to>
      <xdr:col>82</xdr:col>
      <xdr:colOff>158750</xdr:colOff>
      <xdr:row>22</xdr:row>
      <xdr:rowOff>22352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779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55626</xdr:rowOff>
    </xdr:from>
    <xdr:to>
      <xdr:col>78</xdr:col>
      <xdr:colOff>120650</xdr:colOff>
      <xdr:row>21</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142003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4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55626</xdr:rowOff>
    </xdr:from>
    <xdr:to>
      <xdr:col>74</xdr:col>
      <xdr:colOff>31750</xdr:colOff>
      <xdr:row>21</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142003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4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99060</xdr:rowOff>
    </xdr:from>
    <xdr:to>
      <xdr:col>69</xdr:col>
      <xdr:colOff>142875</xdr:colOff>
      <xdr:row>21</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119634</xdr:rowOff>
    </xdr:from>
    <xdr:to>
      <xdr:col>65</xdr:col>
      <xdr:colOff>53975</xdr:colOff>
      <xdr:row>22</xdr:row>
      <xdr:rowOff>49784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7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34561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80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年度は、子ども医療費助成事業の利用者の増加、また介護給付事業及び訓練等給付事業の対象者の増加により、扶助費に係る経常収支比率は令和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全国平均及び愛知県平均は下回っている。今後も、障害者福祉サービス利用者の増加や子ども医療費助成対象を高校生世代の通院医療費まで拡大することによる助成費の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731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7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58</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18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118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年度は、介護保険会計への繰出金が増加したため、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ポイント増加した。引き続き、類似団体平均、全国平均、愛知県平均を下回っているが、主に国民健康保険会計等の特別会計への繰出金が占めているため、特別会計の健全かつ適切な財政運営に努める。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93997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45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年度は一部事務組合（刈谷知立環境組合）への分担金及び水道事業会計への負担金は減少したが、下水道事業会計への負担金が増加したことにより令和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福祉サービスに関連する団体への補助等において補助金の増加傾向が見られるため、引き続き経費のチェックを進めるとともに、補助金や負担金等の更なる見直しを図り、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36</xdr:row>
      <xdr:rowOff>143328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04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0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113393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1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37</xdr:row>
      <xdr:rowOff>113393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4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64605</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81643</xdr:rowOff>
    </xdr:from>
    <xdr:to>
      <xdr:col>78</xdr:col>
      <xdr:colOff>120650</xdr:colOff>
      <xdr:row>37</xdr:row>
      <xdr:rowOff>11793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62593</xdr:rowOff>
    </xdr:from>
    <xdr:to>
      <xdr:col>69</xdr:col>
      <xdr:colOff>142875</xdr:colOff>
      <xdr:row>37</xdr:row>
      <xdr:rowOff>164193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148970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年度末市債残高約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億円をピークに、その後は繰上償還の実施や市債の発行を最小限に留めてきたことにより、類似団体平均、全国平均、愛知県平均を大きく下回っている。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今後大規模な事業が本格化する中でも、引き続き新規の市債の発行については、必要最小限に抑えることにより、健全な財政運営に努める。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148227</xdr:rowOff>
    </xdr:from>
    <xdr:to>
      <xdr:col>24</xdr:col>
      <xdr:colOff>25400</xdr:colOff>
      <xdr:row>73</xdr:row>
      <xdr:rowOff>148227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664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148227</xdr:rowOff>
    </xdr:from>
    <xdr:to>
      <xdr:col>19</xdr:col>
      <xdr:colOff>187325</xdr:colOff>
      <xdr:row>73</xdr:row>
      <xdr:rowOff>154759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6640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73</xdr:row>
      <xdr:rowOff>154759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6510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128633</xdr:rowOff>
    </xdr:from>
    <xdr:to>
      <xdr:col>11</xdr:col>
      <xdr:colOff>9525</xdr:colOff>
      <xdr:row>73</xdr:row>
      <xdr:rowOff>135165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6444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97427</xdr:rowOff>
    </xdr:from>
    <xdr:to>
      <xdr:col>24</xdr:col>
      <xdr:colOff>76200</xdr:colOff>
      <xdr:row>74</xdr:row>
      <xdr:rowOff>27577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6004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97427</xdr:rowOff>
    </xdr:from>
    <xdr:to>
      <xdr:col>20</xdr:col>
      <xdr:colOff>38100</xdr:colOff>
      <xdr:row>74</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37754</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3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103959</xdr:rowOff>
    </xdr:from>
    <xdr:to>
      <xdr:col>15</xdr:col>
      <xdr:colOff>149225</xdr:colOff>
      <xdr:row>74</xdr:row>
      <xdr:rowOff>34109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44286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77833</xdr:rowOff>
    </xdr:from>
    <xdr:to>
      <xdr:col>6</xdr:col>
      <xdr:colOff>171450</xdr:colOff>
      <xdr:row>74</xdr:row>
      <xdr:rowOff>7983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18160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年度は、地方税の増加はあったものの、人件費や物件費が増加したことにより、前年度と比較して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ポイント増加した。今後も類似団体の中でも割合の高い物件費について、行政評価制度等を活用し、削減に努める。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10413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138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138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79</xdr:row>
      <xdr:rowOff>28702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178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44704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9669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76464</xdr:rowOff>
    </xdr:from>
    <xdr:to>
      <xdr:col>29</xdr:col>
      <xdr:colOff>127000</xdr:colOff>
      <xdr:row>14</xdr:row>
      <xdr:rowOff>170053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24389"/>
          <a:ext cx="647700" cy="9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117345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36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170053</xdr:rowOff>
    </xdr:from>
    <xdr:to>
      <xdr:col>26</xdr:col>
      <xdr:colOff>50800</xdr:colOff>
      <xdr:row>15</xdr:row>
      <xdr:rowOff>87894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17978"/>
          <a:ext cx="698500" cy="8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160916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87894</xdr:rowOff>
    </xdr:from>
    <xdr:to>
      <xdr:col>22</xdr:col>
      <xdr:colOff>114300</xdr:colOff>
      <xdr:row>16</xdr:row>
      <xdr:rowOff>52095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07269"/>
          <a:ext cx="698500" cy="135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30202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52095</xdr:rowOff>
    </xdr:from>
    <xdr:to>
      <xdr:col>18</xdr:col>
      <xdr:colOff>177800</xdr:colOff>
      <xdr:row>17</xdr:row>
      <xdr:rowOff>151673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42920"/>
          <a:ext cx="698500" cy="27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110658</xdr:rowOff>
    </xdr:from>
    <xdr:to>
      <xdr:col>15</xdr:col>
      <xdr:colOff>101600</xdr:colOff>
      <xdr:row>18</xdr:row>
      <xdr:rowOff>40808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25585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25664</xdr:rowOff>
    </xdr:from>
    <xdr:to>
      <xdr:col>29</xdr:col>
      <xdr:colOff>177800</xdr:colOff>
      <xdr:row>14</xdr:row>
      <xdr:rowOff>127264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7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42191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1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119253</xdr:rowOff>
    </xdr:from>
    <xdr:to>
      <xdr:col>26</xdr:col>
      <xdr:colOff>101600</xdr:colOff>
      <xdr:row>15</xdr:row>
      <xdr:rowOff>49403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6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59580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3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37094</xdr:rowOff>
    </xdr:from>
    <xdr:to>
      <xdr:col>22</xdr:col>
      <xdr:colOff>165100</xdr:colOff>
      <xdr:row>15</xdr:row>
      <xdr:rowOff>138694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5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148871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1295</xdr:rowOff>
    </xdr:from>
    <xdr:to>
      <xdr:col>19</xdr:col>
      <xdr:colOff>38100</xdr:colOff>
      <xdr:row>16</xdr:row>
      <xdr:rowOff>102895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9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113072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100873</xdr:rowOff>
    </xdr:from>
    <xdr:to>
      <xdr:col>15</xdr:col>
      <xdr:colOff>101600</xdr:colOff>
      <xdr:row>18</xdr:row>
      <xdr:rowOff>31023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41200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3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252692</xdr:rowOff>
    </xdr:from>
    <xdr:to>
      <xdr:col>29</xdr:col>
      <xdr:colOff>127000</xdr:colOff>
      <xdr:row>37</xdr:row>
      <xdr:rowOff>145326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77242"/>
          <a:ext cx="0" cy="10927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155503</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145326</xdr:rowOff>
    </xdr:from>
    <xdr:to>
      <xdr:col>30</xdr:col>
      <xdr:colOff>25400</xdr:colOff>
      <xdr:row>37</xdr:row>
      <xdr:rowOff>145326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7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167619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252692</xdr:rowOff>
    </xdr:from>
    <xdr:to>
      <xdr:col>30</xdr:col>
      <xdr:colOff>25400</xdr:colOff>
      <xdr:row>33</xdr:row>
      <xdr:rowOff>252692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77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145326</xdr:rowOff>
    </xdr:from>
    <xdr:to>
      <xdr:col>29</xdr:col>
      <xdr:colOff>127000</xdr:colOff>
      <xdr:row>37</xdr:row>
      <xdr:rowOff>192075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70026"/>
          <a:ext cx="6477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13898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4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168821</xdr:rowOff>
    </xdr:from>
    <xdr:to>
      <xdr:col>29</xdr:col>
      <xdr:colOff>177800</xdr:colOff>
      <xdr:row>35</xdr:row>
      <xdr:rowOff>270421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7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192075</xdr:rowOff>
    </xdr:from>
    <xdr:to>
      <xdr:col>26</xdr:col>
      <xdr:colOff>50800</xdr:colOff>
      <xdr:row>37</xdr:row>
      <xdr:rowOff>221945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316775"/>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215494</xdr:rowOff>
    </xdr:from>
    <xdr:to>
      <xdr:col>26</xdr:col>
      <xdr:colOff>101600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327271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94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221945</xdr:rowOff>
    </xdr:from>
    <xdr:to>
      <xdr:col>22</xdr:col>
      <xdr:colOff>114300</xdr:colOff>
      <xdr:row>37</xdr:row>
      <xdr:rowOff>246367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46645"/>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218999</xdr:rowOff>
    </xdr:from>
    <xdr:to>
      <xdr:col>22</xdr:col>
      <xdr:colOff>165100</xdr:colOff>
      <xdr:row>35</xdr:row>
      <xdr:rowOff>320599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330776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246367</xdr:rowOff>
    </xdr:from>
    <xdr:to>
      <xdr:col>18</xdr:col>
      <xdr:colOff>177800</xdr:colOff>
      <xdr:row>37</xdr:row>
      <xdr:rowOff>288925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71067"/>
          <a:ext cx="698500" cy="4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188405</xdr:rowOff>
    </xdr:from>
    <xdr:to>
      <xdr:col>19</xdr:col>
      <xdr:colOff>38100</xdr:colOff>
      <xdr:row>35</xdr:row>
      <xdr:rowOff>290005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300182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140780</xdr:rowOff>
    </xdr:from>
    <xdr:to>
      <xdr:col>15</xdr:col>
      <xdr:colOff>101600</xdr:colOff>
      <xdr:row>35</xdr:row>
      <xdr:rowOff>242380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252557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94526</xdr:rowOff>
    </xdr:from>
    <xdr:to>
      <xdr:col>29</xdr:col>
      <xdr:colOff>177800</xdr:colOff>
      <xdr:row>37</xdr:row>
      <xdr:rowOff>196126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1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3103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2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141275</xdr:rowOff>
    </xdr:from>
    <xdr:to>
      <xdr:col>26</xdr:col>
      <xdr:colOff>101600</xdr:colOff>
      <xdr:row>37</xdr:row>
      <xdr:rowOff>242875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6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227652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5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171145</xdr:rowOff>
    </xdr:from>
    <xdr:to>
      <xdr:col>22</xdr:col>
      <xdr:colOff>165100</xdr:colOff>
      <xdr:row>37</xdr:row>
      <xdr:rowOff>272745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9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257522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8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195567</xdr:rowOff>
    </xdr:from>
    <xdr:to>
      <xdr:col>19</xdr:col>
      <xdr:colOff>38100</xdr:colOff>
      <xdr:row>37</xdr:row>
      <xdr:rowOff>297167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2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281944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238125</xdr:rowOff>
    </xdr:from>
    <xdr:to>
      <xdr:col>15</xdr:col>
      <xdr:colOff>101600</xdr:colOff>
      <xdr:row>37</xdr:row>
      <xdr:rowOff>339725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6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324502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152,948
147,345
50.39
70,111,996
63,598,597
3,875,941
40,085,590
9,741,246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125207</xdr:rowOff>
    </xdr:from>
    <xdr:to>
      <xdr:col>24</xdr:col>
      <xdr:colOff>63500</xdr:colOff>
      <xdr:row>33</xdr:row>
      <xdr:rowOff>158948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83057"/>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2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158948</xdr:rowOff>
    </xdr:from>
    <xdr:to>
      <xdr:col>19</xdr:col>
      <xdr:colOff>177800</xdr:colOff>
      <xdr:row>34</xdr:row>
      <xdr:rowOff>73269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16798"/>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170771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4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73269</xdr:rowOff>
    </xdr:from>
    <xdr:to>
      <xdr:col>15</xdr:col>
      <xdr:colOff>50800</xdr:colOff>
      <xdr:row>35</xdr:row>
      <xdr:rowOff>41859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02569"/>
          <a:ext cx="889000" cy="1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30959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41859</xdr:rowOff>
    </xdr:from>
    <xdr:to>
      <xdr:col>10</xdr:col>
      <xdr:colOff>114300</xdr:colOff>
      <xdr:row>38</xdr:row>
      <xdr:rowOff>78527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2609"/>
          <a:ext cx="889000" cy="5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126710</xdr:rowOff>
    </xdr:from>
    <xdr:to>
      <xdr:col>6</xdr:col>
      <xdr:colOff>38100</xdr:colOff>
      <xdr:row>37</xdr:row>
      <xdr:rowOff>56860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73387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74407</xdr:rowOff>
    </xdr:from>
    <xdr:to>
      <xdr:col>24</xdr:col>
      <xdr:colOff>114300</xdr:colOff>
      <xdr:row>34</xdr:row>
      <xdr:rowOff>4557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52834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108148</xdr:rowOff>
    </xdr:from>
    <xdr:to>
      <xdr:col>20</xdr:col>
      <xdr:colOff>38100</xdr:colOff>
      <xdr:row>34</xdr:row>
      <xdr:rowOff>38298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29425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22469</xdr:rowOff>
    </xdr:from>
    <xdr:to>
      <xdr:col>15</xdr:col>
      <xdr:colOff>101600</xdr:colOff>
      <xdr:row>34</xdr:row>
      <xdr:rowOff>124069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5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4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162509</xdr:rowOff>
    </xdr:from>
    <xdr:to>
      <xdr:col>10</xdr:col>
      <xdr:colOff>165100</xdr:colOff>
      <xdr:row>35</xdr:row>
      <xdr:rowOff>92659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83786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27727</xdr:rowOff>
    </xdr:from>
    <xdr:to>
      <xdr:col>6</xdr:col>
      <xdr:colOff>38100</xdr:colOff>
      <xdr:row>38</xdr:row>
      <xdr:rowOff>129327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120454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143548</xdr:rowOff>
    </xdr:from>
    <xdr:to>
      <xdr:col>24</xdr:col>
      <xdr:colOff>63500</xdr:colOff>
      <xdr:row>50</xdr:row>
      <xdr:rowOff>147472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544598"/>
          <a:ext cx="838200" cy="17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2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138519</xdr:rowOff>
    </xdr:from>
    <xdr:to>
      <xdr:col>19</xdr:col>
      <xdr:colOff>177800</xdr:colOff>
      <xdr:row>49</xdr:row>
      <xdr:rowOff>143548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85395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88549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138519</xdr:rowOff>
    </xdr:from>
    <xdr:to>
      <xdr:col>15</xdr:col>
      <xdr:colOff>50800</xdr:colOff>
      <xdr:row>52</xdr:row>
      <xdr:rowOff>160236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539569"/>
          <a:ext cx="8890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30429</xdr:rowOff>
    </xdr:from>
    <xdr:to>
      <xdr:col>10</xdr:col>
      <xdr:colOff>114300</xdr:colOff>
      <xdr:row>52</xdr:row>
      <xdr:rowOff>160236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774379"/>
          <a:ext cx="889000" cy="3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163195</xdr:rowOff>
    </xdr:from>
    <xdr:to>
      <xdr:col>6</xdr:col>
      <xdr:colOff>38100</xdr:colOff>
      <xdr:row>57</xdr:row>
      <xdr:rowOff>93345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84472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96672</xdr:rowOff>
    </xdr:from>
    <xdr:to>
      <xdr:col>24</xdr:col>
      <xdr:colOff>114300</xdr:colOff>
      <xdr:row>51</xdr:row>
      <xdr:rowOff>26822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6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11599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8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92748</xdr:rowOff>
    </xdr:from>
    <xdr:to>
      <xdr:col>20</xdr:col>
      <xdr:colOff>38100</xdr:colOff>
      <xdr:row>50</xdr:row>
      <xdr:rowOff>22898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4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39425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2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87719</xdr:rowOff>
    </xdr:from>
    <xdr:to>
      <xdr:col>15</xdr:col>
      <xdr:colOff>101600</xdr:colOff>
      <xdr:row>50</xdr:row>
      <xdr:rowOff>17869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4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34396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26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109436</xdr:rowOff>
    </xdr:from>
    <xdr:to>
      <xdr:col>10</xdr:col>
      <xdr:colOff>165100</xdr:colOff>
      <xdr:row>53</xdr:row>
      <xdr:rowOff>39586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56113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8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151079</xdr:rowOff>
    </xdr:from>
    <xdr:to>
      <xdr:col>6</xdr:col>
      <xdr:colOff>38100</xdr:colOff>
      <xdr:row>51</xdr:row>
      <xdr:rowOff>81229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7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97756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4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35198</xdr:rowOff>
    </xdr:from>
    <xdr:to>
      <xdr:col>24</xdr:col>
      <xdr:colOff>63500</xdr:colOff>
      <xdr:row>76</xdr:row>
      <xdr:rowOff>71664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65398"/>
          <a:ext cx="8382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18433</xdr:rowOff>
    </xdr:from>
    <xdr:to>
      <xdr:col>19</xdr:col>
      <xdr:colOff>177800</xdr:colOff>
      <xdr:row>76</xdr:row>
      <xdr:rowOff>71664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48633"/>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18433</xdr:rowOff>
    </xdr:from>
    <xdr:to>
      <xdr:col>15</xdr:col>
      <xdr:colOff>50800</xdr:colOff>
      <xdr:row>76</xdr:row>
      <xdr:rowOff>72971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48633"/>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123280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72971</xdr:rowOff>
    </xdr:from>
    <xdr:to>
      <xdr:col>10</xdr:col>
      <xdr:colOff>114300</xdr:colOff>
      <xdr:row>76</xdr:row>
      <xdr:rowOff>117602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3171"/>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114154</xdr:rowOff>
    </xdr:from>
    <xdr:to>
      <xdr:col>6</xdr:col>
      <xdr:colOff>38100</xdr:colOff>
      <xdr:row>77</xdr:row>
      <xdr:rowOff>44304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155848</xdr:rowOff>
    </xdr:from>
    <xdr:to>
      <xdr:col>24</xdr:col>
      <xdr:colOff>114300</xdr:colOff>
      <xdr:row>76</xdr:row>
      <xdr:rowOff>85998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134275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20864</xdr:rowOff>
    </xdr:from>
    <xdr:to>
      <xdr:col>20</xdr:col>
      <xdr:colOff>38100</xdr:colOff>
      <xdr:row>76</xdr:row>
      <xdr:rowOff>122464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138992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2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139083</xdr:rowOff>
    </xdr:from>
    <xdr:to>
      <xdr:col>15</xdr:col>
      <xdr:colOff>101600</xdr:colOff>
      <xdr:row>76</xdr:row>
      <xdr:rowOff>69233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22171</xdr:rowOff>
    </xdr:from>
    <xdr:to>
      <xdr:col>10</xdr:col>
      <xdr:colOff>165100</xdr:colOff>
      <xdr:row>76</xdr:row>
      <xdr:rowOff>123771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66802</xdr:rowOff>
    </xdr:from>
    <xdr:to>
      <xdr:col>6</xdr:col>
      <xdr:colOff>38100</xdr:colOff>
      <xdr:row>76</xdr:row>
      <xdr:rowOff>168402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7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109258</xdr:rowOff>
    </xdr:from>
    <xdr:to>
      <xdr:col>24</xdr:col>
      <xdr:colOff>62865</xdr:colOff>
      <xdr:row>96</xdr:row>
      <xdr:rowOff>109640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1208"/>
          <a:ext cx="1270" cy="857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113467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5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109640</xdr:rowOff>
    </xdr:from>
    <xdr:to>
      <xdr:col>24</xdr:col>
      <xdr:colOff>152400</xdr:colOff>
      <xdr:row>96</xdr:row>
      <xdr:rowOff>109640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5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55935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8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109258</xdr:rowOff>
    </xdr:from>
    <xdr:to>
      <xdr:col>24</xdr:col>
      <xdr:colOff>152400</xdr:colOff>
      <xdr:row>91</xdr:row>
      <xdr:rowOff>109258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49918</xdr:rowOff>
    </xdr:from>
    <xdr:to>
      <xdr:col>24</xdr:col>
      <xdr:colOff>63500</xdr:colOff>
      <xdr:row>96</xdr:row>
      <xdr:rowOff>15190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7668"/>
          <a:ext cx="838200" cy="1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37177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982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14300</xdr:rowOff>
    </xdr:from>
    <xdr:to>
      <xdr:col>24</xdr:col>
      <xdr:colOff>114300</xdr:colOff>
      <xdr:row>94</xdr:row>
      <xdr:rowOff>115900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119507</xdr:rowOff>
    </xdr:from>
    <xdr:to>
      <xdr:col>19</xdr:col>
      <xdr:colOff>177800</xdr:colOff>
      <xdr:row>96</xdr:row>
      <xdr:rowOff>15190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35807"/>
          <a:ext cx="889000" cy="2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138734</xdr:rowOff>
    </xdr:from>
    <xdr:to>
      <xdr:col>20</xdr:col>
      <xdr:colOff>38100</xdr:colOff>
      <xdr:row>95</xdr:row>
      <xdr:rowOff>68884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85411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119507</xdr:rowOff>
    </xdr:from>
    <xdr:to>
      <xdr:col>15</xdr:col>
      <xdr:colOff>50800</xdr:colOff>
      <xdr:row>97</xdr:row>
      <xdr:rowOff>22047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35807"/>
          <a:ext cx="889000" cy="4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76384</xdr:rowOff>
    </xdr:from>
    <xdr:to>
      <xdr:col>15</xdr:col>
      <xdr:colOff>101600</xdr:colOff>
      <xdr:row>94</xdr:row>
      <xdr:rowOff>6534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23061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7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22047</xdr:rowOff>
    </xdr:from>
    <xdr:to>
      <xdr:col>10</xdr:col>
      <xdr:colOff>114300</xdr:colOff>
      <xdr:row>97</xdr:row>
      <xdr:rowOff>164788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52697"/>
          <a:ext cx="889000" cy="14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167939</xdr:rowOff>
    </xdr:from>
    <xdr:to>
      <xdr:col>10</xdr:col>
      <xdr:colOff>165100</xdr:colOff>
      <xdr:row>96</xdr:row>
      <xdr:rowOff>98089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114616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27997</xdr:rowOff>
    </xdr:from>
    <xdr:to>
      <xdr:col>6</xdr:col>
      <xdr:colOff>38100</xdr:colOff>
      <xdr:row>96</xdr:row>
      <xdr:rowOff>129597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146124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170568</xdr:rowOff>
    </xdr:from>
    <xdr:to>
      <xdr:col>24</xdr:col>
      <xdr:colOff>114300</xdr:colOff>
      <xdr:row>95</xdr:row>
      <xdr:rowOff>100718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148995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135840</xdr:rowOff>
    </xdr:from>
    <xdr:to>
      <xdr:col>20</xdr:col>
      <xdr:colOff>38100</xdr:colOff>
      <xdr:row>96</xdr:row>
      <xdr:rowOff>65990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57117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68707</xdr:rowOff>
    </xdr:from>
    <xdr:to>
      <xdr:col>15</xdr:col>
      <xdr:colOff>101600</xdr:colOff>
      <xdr:row>94</xdr:row>
      <xdr:rowOff>170307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161434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27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142697</xdr:rowOff>
    </xdr:from>
    <xdr:to>
      <xdr:col>10</xdr:col>
      <xdr:colOff>165100</xdr:colOff>
      <xdr:row>97</xdr:row>
      <xdr:rowOff>72847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63974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113988</xdr:rowOff>
    </xdr:from>
    <xdr:to>
      <xdr:col>6</xdr:col>
      <xdr:colOff>38100</xdr:colOff>
      <xdr:row>98</xdr:row>
      <xdr:rowOff>44138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35265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70600</xdr:rowOff>
    </xdr:from>
    <xdr:to>
      <xdr:col>55</xdr:col>
      <xdr:colOff>0</xdr:colOff>
      <xdr:row>38</xdr:row>
      <xdr:rowOff>75285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85700"/>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144899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1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70600</xdr:rowOff>
    </xdr:from>
    <xdr:to>
      <xdr:col>50</xdr:col>
      <xdr:colOff>114300</xdr:colOff>
      <xdr:row>38</xdr:row>
      <xdr:rowOff>125323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85700"/>
          <a:ext cx="889000" cy="5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48290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96038</xdr:rowOff>
    </xdr:from>
    <xdr:to>
      <xdr:col>45</xdr:col>
      <xdr:colOff>177800</xdr:colOff>
      <xdr:row>38</xdr:row>
      <xdr:rowOff>125323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39538"/>
          <a:ext cx="889000" cy="140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103395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96038</xdr:rowOff>
    </xdr:from>
    <xdr:to>
      <xdr:col>41</xdr:col>
      <xdr:colOff>50800</xdr:colOff>
      <xdr:row>38</xdr:row>
      <xdr:rowOff>150850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39538"/>
          <a:ext cx="889000" cy="14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5605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30480</xdr:rowOff>
    </xdr:from>
    <xdr:to>
      <xdr:col>36</xdr:col>
      <xdr:colOff>165100</xdr:colOff>
      <xdr:row>38</xdr:row>
      <xdr:rowOff>132080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148607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24485</xdr:rowOff>
    </xdr:from>
    <xdr:to>
      <xdr:col>55</xdr:col>
      <xdr:colOff>50800</xdr:colOff>
      <xdr:row>38</xdr:row>
      <xdr:rowOff>126085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1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19800</xdr:rowOff>
    </xdr:from>
    <xdr:to>
      <xdr:col>50</xdr:col>
      <xdr:colOff>165100</xdr:colOff>
      <xdr:row>38</xdr:row>
      <xdr:rowOff>121400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112527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74523</xdr:rowOff>
    </xdr:from>
    <xdr:to>
      <xdr:col>46</xdr:col>
      <xdr:colOff>38100</xdr:colOff>
      <xdr:row>39</xdr:row>
      <xdr:rowOff>4673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167250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45238</xdr:rowOff>
    </xdr:from>
    <xdr:to>
      <xdr:col>41</xdr:col>
      <xdr:colOff>101600</xdr:colOff>
      <xdr:row>30</xdr:row>
      <xdr:rowOff>146838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1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163365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49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100050</xdr:rowOff>
    </xdr:from>
    <xdr:to>
      <xdr:col>36</xdr:col>
      <xdr:colOff>165100</xdr:colOff>
      <xdr:row>39</xdr:row>
      <xdr:rowOff>30200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21327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136119</xdr:rowOff>
    </xdr:from>
    <xdr:to>
      <xdr:col>55</xdr:col>
      <xdr:colOff>0</xdr:colOff>
      <xdr:row>54</xdr:row>
      <xdr:rowOff>165646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94419"/>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31551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102038</xdr:rowOff>
    </xdr:from>
    <xdr:to>
      <xdr:col>50</xdr:col>
      <xdr:colOff>114300</xdr:colOff>
      <xdr:row>54</xdr:row>
      <xdr:rowOff>165646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88888"/>
          <a:ext cx="889000" cy="2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102038</xdr:rowOff>
    </xdr:from>
    <xdr:to>
      <xdr:col>45</xdr:col>
      <xdr:colOff>177800</xdr:colOff>
      <xdr:row>54</xdr:row>
      <xdr:rowOff>67158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88888"/>
          <a:ext cx="889000" cy="13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148976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67158</xdr:rowOff>
    </xdr:from>
    <xdr:to>
      <xdr:col>41</xdr:col>
      <xdr:colOff>50800</xdr:colOff>
      <xdr:row>54</xdr:row>
      <xdr:rowOff>134138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25458"/>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139516</xdr:rowOff>
    </xdr:from>
    <xdr:to>
      <xdr:col>36</xdr:col>
      <xdr:colOff>165100</xdr:colOff>
      <xdr:row>54</xdr:row>
      <xdr:rowOff>69666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86193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85319</xdr:rowOff>
    </xdr:from>
    <xdr:to>
      <xdr:col>55</xdr:col>
      <xdr:colOff>50800</xdr:colOff>
      <xdr:row>55</xdr:row>
      <xdr:rowOff>15469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4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108196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114846</xdr:rowOff>
    </xdr:from>
    <xdr:to>
      <xdr:col>50</xdr:col>
      <xdr:colOff>165100</xdr:colOff>
      <xdr:row>55</xdr:row>
      <xdr:rowOff>44996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61523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4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51238</xdr:rowOff>
    </xdr:from>
    <xdr:to>
      <xdr:col>46</xdr:col>
      <xdr:colOff>38100</xdr:colOff>
      <xdr:row>53</xdr:row>
      <xdr:rowOff>152838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169365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16358</xdr:rowOff>
    </xdr:from>
    <xdr:to>
      <xdr:col>41</xdr:col>
      <xdr:colOff>101600</xdr:colOff>
      <xdr:row>54</xdr:row>
      <xdr:rowOff>117958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134485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83338</xdr:rowOff>
    </xdr:from>
    <xdr:to>
      <xdr:col>36</xdr:col>
      <xdr:colOff>165100</xdr:colOff>
      <xdr:row>55</xdr:row>
      <xdr:rowOff>13488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93360</xdr:rowOff>
    </xdr:from>
    <xdr:to>
      <xdr:col>55</xdr:col>
      <xdr:colOff>0</xdr:colOff>
      <xdr:row>76</xdr:row>
      <xdr:rowOff>104431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123560"/>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116476</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92118</xdr:rowOff>
    </xdr:from>
    <xdr:to>
      <xdr:col>50</xdr:col>
      <xdr:colOff>114300</xdr:colOff>
      <xdr:row>76</xdr:row>
      <xdr:rowOff>104431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607968"/>
          <a:ext cx="889000" cy="5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23469</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3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92118</xdr:rowOff>
    </xdr:from>
    <xdr:to>
      <xdr:col>45</xdr:col>
      <xdr:colOff>177800</xdr:colOff>
      <xdr:row>73</xdr:row>
      <xdr:rowOff>153514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607968"/>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101061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153514</xdr:rowOff>
    </xdr:from>
    <xdr:to>
      <xdr:col>41</xdr:col>
      <xdr:colOff>50800</xdr:colOff>
      <xdr:row>75</xdr:row>
      <xdr:rowOff>153710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669364"/>
          <a:ext cx="889000" cy="3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28301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113883</xdr:rowOff>
    </xdr:from>
    <xdr:to>
      <xdr:col>36</xdr:col>
      <xdr:colOff>165100</xdr:colOff>
      <xdr:row>75</xdr:row>
      <xdr:rowOff>44033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8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60560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5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42560</xdr:rowOff>
    </xdr:from>
    <xdr:to>
      <xdr:col>55</xdr:col>
      <xdr:colOff>50800</xdr:colOff>
      <xdr:row>76</xdr:row>
      <xdr:rowOff>144160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65436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53631</xdr:rowOff>
    </xdr:from>
    <xdr:to>
      <xdr:col>50</xdr:col>
      <xdr:colOff>165100</xdr:colOff>
      <xdr:row>76</xdr:row>
      <xdr:rowOff>155231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41318</xdr:rowOff>
    </xdr:from>
    <xdr:to>
      <xdr:col>46</xdr:col>
      <xdr:colOff>38100</xdr:colOff>
      <xdr:row>73</xdr:row>
      <xdr:rowOff>142918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5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159445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3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102714</xdr:rowOff>
    </xdr:from>
    <xdr:to>
      <xdr:col>41</xdr:col>
      <xdr:colOff>101600</xdr:colOff>
      <xdr:row>74</xdr:row>
      <xdr:rowOff>32864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6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49391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39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102910</xdr:rowOff>
    </xdr:from>
    <xdr:to>
      <xdr:col>36</xdr:col>
      <xdr:colOff>165100</xdr:colOff>
      <xdr:row>76</xdr:row>
      <xdr:rowOff>33060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24187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46523</xdr:rowOff>
    </xdr:from>
    <xdr:to>
      <xdr:col>55</xdr:col>
      <xdr:colOff>0</xdr:colOff>
      <xdr:row>94</xdr:row>
      <xdr:rowOff>100816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162823"/>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71476</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01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46523</xdr:rowOff>
    </xdr:from>
    <xdr:to>
      <xdr:col>50</xdr:col>
      <xdr:colOff>114300</xdr:colOff>
      <xdr:row>95</xdr:row>
      <xdr:rowOff>27800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162823"/>
          <a:ext cx="889000" cy="1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52102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27800</xdr:rowOff>
    </xdr:from>
    <xdr:to>
      <xdr:col>45</xdr:col>
      <xdr:colOff>177800</xdr:colOff>
      <xdr:row>96</xdr:row>
      <xdr:rowOff>322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315550"/>
          <a:ext cx="889000" cy="1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81912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133024</xdr:rowOff>
    </xdr:from>
    <xdr:to>
      <xdr:col>41</xdr:col>
      <xdr:colOff>50800</xdr:colOff>
      <xdr:row>96</xdr:row>
      <xdr:rowOff>322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42077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147582</xdr:rowOff>
    </xdr:from>
    <xdr:to>
      <xdr:col>36</xdr:col>
      <xdr:colOff>165100</xdr:colOff>
      <xdr:row>95</xdr:row>
      <xdr:rowOff>77732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94259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50016</xdr:rowOff>
    </xdr:from>
    <xdr:to>
      <xdr:col>55</xdr:col>
      <xdr:colOff>50800</xdr:colOff>
      <xdr:row>94</xdr:row>
      <xdr:rowOff>151616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1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28443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167173</xdr:rowOff>
    </xdr:from>
    <xdr:to>
      <xdr:col>50</xdr:col>
      <xdr:colOff>165100</xdr:colOff>
      <xdr:row>94</xdr:row>
      <xdr:rowOff>97323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1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113850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8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148450</xdr:rowOff>
    </xdr:from>
    <xdr:to>
      <xdr:col>46</xdr:col>
      <xdr:colOff>38100</xdr:colOff>
      <xdr:row>95</xdr:row>
      <xdr:rowOff>78600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95127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120972</xdr:rowOff>
    </xdr:from>
    <xdr:to>
      <xdr:col>41</xdr:col>
      <xdr:colOff>101600</xdr:colOff>
      <xdr:row>96</xdr:row>
      <xdr:rowOff>51122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42249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5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82224</xdr:rowOff>
    </xdr:from>
    <xdr:to>
      <xdr:col>36</xdr:col>
      <xdr:colOff>165100</xdr:colOff>
      <xdr:row>96</xdr:row>
      <xdr:rowOff>12374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6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3501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167447</xdr:rowOff>
    </xdr:from>
    <xdr:to>
      <xdr:col>67</xdr:col>
      <xdr:colOff>101600</xdr:colOff>
      <xdr:row>35</xdr:row>
      <xdr:rowOff>97597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99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114124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77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110393</xdr:rowOff>
    </xdr:from>
    <xdr:to>
      <xdr:col>85</xdr:col>
      <xdr:colOff>127000</xdr:colOff>
      <xdr:row>77</xdr:row>
      <xdr:rowOff>112542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2043"/>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49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112542</xdr:rowOff>
    </xdr:from>
    <xdr:to>
      <xdr:col>81</xdr:col>
      <xdr:colOff>50800</xdr:colOff>
      <xdr:row>77</xdr:row>
      <xdr:rowOff>119377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14192"/>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4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119377</xdr:rowOff>
    </xdr:from>
    <xdr:to>
      <xdr:col>76</xdr:col>
      <xdr:colOff>114300</xdr:colOff>
      <xdr:row>77</xdr:row>
      <xdr:rowOff>133641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21027"/>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133641</xdr:rowOff>
    </xdr:from>
    <xdr:to>
      <xdr:col>71</xdr:col>
      <xdr:colOff>177800</xdr:colOff>
      <xdr:row>77</xdr:row>
      <xdr:rowOff>141094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35291"/>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127282</xdr:rowOff>
    </xdr:from>
    <xdr:to>
      <xdr:col>67</xdr:col>
      <xdr:colOff>101600</xdr:colOff>
      <xdr:row>74</xdr:row>
      <xdr:rowOff>57432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73959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59593</xdr:rowOff>
    </xdr:from>
    <xdr:to>
      <xdr:col>85</xdr:col>
      <xdr:colOff>177800</xdr:colOff>
      <xdr:row>77</xdr:row>
      <xdr:rowOff>161193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145970</xdr:rowOff>
    </xdr:from>
    <xdr:ext cx="469744"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7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61742</xdr:rowOff>
    </xdr:from>
    <xdr:to>
      <xdr:col>81</xdr:col>
      <xdr:colOff>101600</xdr:colOff>
      <xdr:row>77</xdr:row>
      <xdr:rowOff>163342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154469</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46428" y="133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68577</xdr:rowOff>
    </xdr:from>
    <xdr:to>
      <xdr:col>76</xdr:col>
      <xdr:colOff>165100</xdr:colOff>
      <xdr:row>77</xdr:row>
      <xdr:rowOff>170177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161304</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57428" y="1336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82841</xdr:rowOff>
    </xdr:from>
    <xdr:to>
      <xdr:col>72</xdr:col>
      <xdr:colOff>38100</xdr:colOff>
      <xdr:row>78</xdr:row>
      <xdr:rowOff>12991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4118</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68428" y="133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90294</xdr:rowOff>
    </xdr:from>
    <xdr:to>
      <xdr:col>67</xdr:col>
      <xdr:colOff>101600</xdr:colOff>
      <xdr:row>78</xdr:row>
      <xdr:rowOff>20444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11571</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79428" y="1338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58410</xdr:rowOff>
    </xdr:from>
    <xdr:to>
      <xdr:col>85</xdr:col>
      <xdr:colOff>127000</xdr:colOff>
      <xdr:row>95</xdr:row>
      <xdr:rowOff>129459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346160"/>
          <a:ext cx="8382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142226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087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58410</xdr:rowOff>
    </xdr:from>
    <xdr:to>
      <xdr:col>81</xdr:col>
      <xdr:colOff>50800</xdr:colOff>
      <xdr:row>96</xdr:row>
      <xdr:rowOff>113182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346160"/>
          <a:ext cx="889000" cy="2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164324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59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81224</xdr:rowOff>
    </xdr:from>
    <xdr:to>
      <xdr:col>76</xdr:col>
      <xdr:colOff>114300</xdr:colOff>
      <xdr:row>96</xdr:row>
      <xdr:rowOff>113182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368974"/>
          <a:ext cx="889000" cy="20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139609</xdr:rowOff>
    </xdr:from>
    <xdr:to>
      <xdr:col>71</xdr:col>
      <xdr:colOff>177800</xdr:colOff>
      <xdr:row>95</xdr:row>
      <xdr:rowOff>81224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255909"/>
          <a:ext cx="889000" cy="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130512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72853</xdr:rowOff>
    </xdr:from>
    <xdr:to>
      <xdr:col>67</xdr:col>
      <xdr:colOff>101600</xdr:colOff>
      <xdr:row>93</xdr:row>
      <xdr:rowOff>3003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58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19530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5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78659</xdr:rowOff>
    </xdr:from>
    <xdr:to>
      <xdr:col>85</xdr:col>
      <xdr:colOff>177800</xdr:colOff>
      <xdr:row>96</xdr:row>
      <xdr:rowOff>8809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57086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7610</xdr:rowOff>
    </xdr:from>
    <xdr:to>
      <xdr:col>81</xdr:col>
      <xdr:colOff>101600</xdr:colOff>
      <xdr:row>95</xdr:row>
      <xdr:rowOff>109210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2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100337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8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62382</xdr:rowOff>
    </xdr:from>
    <xdr:to>
      <xdr:col>76</xdr:col>
      <xdr:colOff>165100</xdr:colOff>
      <xdr:row>96</xdr:row>
      <xdr:rowOff>163982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155109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30424</xdr:rowOff>
    </xdr:from>
    <xdr:to>
      <xdr:col>72</xdr:col>
      <xdr:colOff>38100</xdr:colOff>
      <xdr:row>95</xdr:row>
      <xdr:rowOff>132024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3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148551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09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88809</xdr:rowOff>
    </xdr:from>
    <xdr:to>
      <xdr:col>67</xdr:col>
      <xdr:colOff>101600</xdr:colOff>
      <xdr:row>95</xdr:row>
      <xdr:rowOff>18959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2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10086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2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38227</xdr:rowOff>
    </xdr:from>
    <xdr:to>
      <xdr:col>116</xdr:col>
      <xdr:colOff>63500</xdr:colOff>
      <xdr:row>34</xdr:row>
      <xdr:rowOff>101473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867527"/>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108221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101473</xdr:rowOff>
    </xdr:from>
    <xdr:to>
      <xdr:col>111</xdr:col>
      <xdr:colOff>177800</xdr:colOff>
      <xdr:row>34</xdr:row>
      <xdr:rowOff>121031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5930773"/>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33799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121031</xdr:rowOff>
    </xdr:from>
    <xdr:to>
      <xdr:col>107</xdr:col>
      <xdr:colOff>50800</xdr:colOff>
      <xdr:row>34</xdr:row>
      <xdr:rowOff>157226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95033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36974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136779</xdr:rowOff>
    </xdr:from>
    <xdr:to>
      <xdr:col>102</xdr:col>
      <xdr:colOff>114300</xdr:colOff>
      <xdr:row>34</xdr:row>
      <xdr:rowOff>157226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966079"/>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46118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35941</xdr:rowOff>
    </xdr:from>
    <xdr:to>
      <xdr:col>98</xdr:col>
      <xdr:colOff>38100</xdr:colOff>
      <xdr:row>37</xdr:row>
      <xdr:rowOff>137541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128668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158877</xdr:rowOff>
    </xdr:from>
    <xdr:to>
      <xdr:col>116</xdr:col>
      <xdr:colOff>114300</xdr:colOff>
      <xdr:row>34</xdr:row>
      <xdr:rowOff>89027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8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10304</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6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50673</xdr:rowOff>
    </xdr:from>
    <xdr:to>
      <xdr:col>112</xdr:col>
      <xdr:colOff>38100</xdr:colOff>
      <xdr:row>34</xdr:row>
      <xdr:rowOff>152273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8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168800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65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70231</xdr:rowOff>
    </xdr:from>
    <xdr:to>
      <xdr:col>107</xdr:col>
      <xdr:colOff>101600</xdr:colOff>
      <xdr:row>35</xdr:row>
      <xdr:rowOff>381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16908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6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106426</xdr:rowOff>
    </xdr:from>
    <xdr:to>
      <xdr:col>102</xdr:col>
      <xdr:colOff>165100</xdr:colOff>
      <xdr:row>35</xdr:row>
      <xdr:rowOff>36576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53103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85979</xdr:rowOff>
    </xdr:from>
    <xdr:to>
      <xdr:col>98</xdr:col>
      <xdr:colOff>38100</xdr:colOff>
      <xdr:row>35</xdr:row>
      <xdr:rowOff>16129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9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32656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6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91694</xdr:rowOff>
    </xdr:from>
    <xdr:to>
      <xdr:col>116</xdr:col>
      <xdr:colOff>63500</xdr:colOff>
      <xdr:row>58</xdr:row>
      <xdr:rowOff>100190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35794"/>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84036</xdr:rowOff>
    </xdr:from>
    <xdr:to>
      <xdr:col>111</xdr:col>
      <xdr:colOff>177800</xdr:colOff>
      <xdr:row>58</xdr:row>
      <xdr:rowOff>100190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28136"/>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69291</xdr:rowOff>
    </xdr:from>
    <xdr:to>
      <xdr:col>107</xdr:col>
      <xdr:colOff>50800</xdr:colOff>
      <xdr:row>58</xdr:row>
      <xdr:rowOff>84036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1339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69291</xdr:rowOff>
    </xdr:from>
    <xdr:to>
      <xdr:col>102</xdr:col>
      <xdr:colOff>114300</xdr:colOff>
      <xdr:row>58</xdr:row>
      <xdr:rowOff>70244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1339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156718</xdr:rowOff>
    </xdr:from>
    <xdr:to>
      <xdr:col>98</xdr:col>
      <xdr:colOff>38100</xdr:colOff>
      <xdr:row>58</xdr:row>
      <xdr:rowOff>86868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103395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40894</xdr:rowOff>
    </xdr:from>
    <xdr:to>
      <xdr:col>116</xdr:col>
      <xdr:colOff>114300</xdr:colOff>
      <xdr:row>58</xdr:row>
      <xdr:rowOff>142494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127271</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49390</xdr:rowOff>
    </xdr:from>
    <xdr:to>
      <xdr:col>112</xdr:col>
      <xdr:colOff>38100</xdr:colOff>
      <xdr:row>58</xdr:row>
      <xdr:rowOff>150990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142117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8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33236</xdr:rowOff>
    </xdr:from>
    <xdr:to>
      <xdr:col>107</xdr:col>
      <xdr:colOff>101600</xdr:colOff>
      <xdr:row>58</xdr:row>
      <xdr:rowOff>134836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125963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7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18491</xdr:rowOff>
    </xdr:from>
    <xdr:to>
      <xdr:col>102</xdr:col>
      <xdr:colOff>165100</xdr:colOff>
      <xdr:row>58</xdr:row>
      <xdr:rowOff>120091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111218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5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19444</xdr:rowOff>
    </xdr:from>
    <xdr:to>
      <xdr:col>98</xdr:col>
      <xdr:colOff>38100</xdr:colOff>
      <xdr:row>58</xdr:row>
      <xdr:rowOff>121044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112171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145186</xdr:rowOff>
    </xdr:from>
    <xdr:to>
      <xdr:col>116</xdr:col>
      <xdr:colOff>63500</xdr:colOff>
      <xdr:row>78</xdr:row>
      <xdr:rowOff>5893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346836"/>
          <a:ext cx="8382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5893</xdr:rowOff>
    </xdr:from>
    <xdr:to>
      <xdr:col>111</xdr:col>
      <xdr:colOff>177800</xdr:colOff>
      <xdr:row>78</xdr:row>
      <xdr:rowOff>100267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78993"/>
          <a:ext cx="8890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96038</xdr:rowOff>
    </xdr:from>
    <xdr:to>
      <xdr:col>107</xdr:col>
      <xdr:colOff>50800</xdr:colOff>
      <xdr:row>78</xdr:row>
      <xdr:rowOff>100267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46913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6998</xdr:rowOff>
    </xdr:from>
    <xdr:to>
      <xdr:col>102</xdr:col>
      <xdr:colOff>114300</xdr:colOff>
      <xdr:row>78</xdr:row>
      <xdr:rowOff>96038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380098"/>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1956</xdr:rowOff>
    </xdr:from>
    <xdr:to>
      <xdr:col>98</xdr:col>
      <xdr:colOff>38100</xdr:colOff>
      <xdr:row>73</xdr:row>
      <xdr:rowOff>103556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120083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94386</xdr:rowOff>
    </xdr:from>
    <xdr:to>
      <xdr:col>116</xdr:col>
      <xdr:colOff>114300</xdr:colOff>
      <xdr:row>78</xdr:row>
      <xdr:rowOff>24536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72813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126543</xdr:rowOff>
    </xdr:from>
    <xdr:to>
      <xdr:col>112</xdr:col>
      <xdr:colOff>38100</xdr:colOff>
      <xdr:row>78</xdr:row>
      <xdr:rowOff>56693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47820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2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49467</xdr:rowOff>
    </xdr:from>
    <xdr:to>
      <xdr:col>107</xdr:col>
      <xdr:colOff>101600</xdr:colOff>
      <xdr:row>78</xdr:row>
      <xdr:rowOff>151067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4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142194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45238</xdr:rowOff>
    </xdr:from>
    <xdr:to>
      <xdr:col>102</xdr:col>
      <xdr:colOff>165100</xdr:colOff>
      <xdr:row>78</xdr:row>
      <xdr:rowOff>146838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137965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127648</xdr:rowOff>
    </xdr:from>
    <xdr:to>
      <xdr:col>98</xdr:col>
      <xdr:colOff>38100</xdr:colOff>
      <xdr:row>78</xdr:row>
      <xdr:rowOff>57798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48925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415,818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最も大きな割合を占めているのは扶助費で、前年度と比較して住民一人当たり、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円増加している。これは、子ども医療費助成事業の利用者の増加、また介護給付事業及び訓練等給付事業の対象者の増加が主な理由である。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次に大きな割合を占めているのは物件費で、前年度と比較して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スクール構想による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教育事業に係る経費や物価高騰の影響による委託費の増加や賄材料費の増加によるものである。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普通建設事業費については、三豊公園整備事業や市道０１－４０号線他道路新設改良事業の施行により、前年度と比較して住民一人当たり、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維持保全計画に基づく事業や、都市基盤の充実を図るための歳出の増加が見込まれるため、行政評価制度を積極的に活用し、事務事業の見直しを行うとともに、国・県補助金等の特定財源を漏れなく確保するよう情報収集に努め、計画的に事業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152,948
147,345
50.39
70,111,996
63,598,597
3,875,941
40,085,590
9,741,246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76019</xdr:rowOff>
    </xdr:from>
    <xdr:to>
      <xdr:col>24</xdr:col>
      <xdr:colOff>62865</xdr:colOff>
      <xdr:row>38</xdr:row>
      <xdr:rowOff>93980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562419"/>
          <a:ext cx="1270" cy="104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97807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93980</xdr:rowOff>
    </xdr:from>
    <xdr:to>
      <xdr:col>24</xdr:col>
      <xdr:colOff>152400</xdr:colOff>
      <xdr:row>38</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22696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3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76019</xdr:rowOff>
    </xdr:from>
    <xdr:to>
      <xdr:col>24</xdr:col>
      <xdr:colOff>152400</xdr:colOff>
      <xdr:row>32</xdr:row>
      <xdr:rowOff>76019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56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95613</xdr:rowOff>
    </xdr:from>
    <xdr:to>
      <xdr:col>24</xdr:col>
      <xdr:colOff>63500</xdr:colOff>
      <xdr:row>32</xdr:row>
      <xdr:rowOff>95613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820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70593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92166</xdr:rowOff>
    </xdr:from>
    <xdr:to>
      <xdr:col>24</xdr:col>
      <xdr:colOff>114300</xdr:colOff>
      <xdr:row>35</xdr:row>
      <xdr:rowOff>22316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95613</xdr:rowOff>
    </xdr:from>
    <xdr:to>
      <xdr:col>19</xdr:col>
      <xdr:colOff>177800</xdr:colOff>
      <xdr:row>32</xdr:row>
      <xdr:rowOff>121739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8201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100330</xdr:rowOff>
    </xdr:from>
    <xdr:to>
      <xdr:col>20</xdr:col>
      <xdr:colOff>38100</xdr:colOff>
      <xdr:row>35</xdr:row>
      <xdr:rowOff>30480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21607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121739</xdr:rowOff>
    </xdr:from>
    <xdr:to>
      <xdr:col>15</xdr:col>
      <xdr:colOff>50800</xdr:colOff>
      <xdr:row>32</xdr:row>
      <xdr:rowOff>121739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0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154214</xdr:rowOff>
    </xdr:from>
    <xdr:to>
      <xdr:col>15</xdr:col>
      <xdr:colOff>101600</xdr:colOff>
      <xdr:row>35</xdr:row>
      <xdr:rowOff>84364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75491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139700</xdr:rowOff>
    </xdr:from>
    <xdr:to>
      <xdr:col>10</xdr:col>
      <xdr:colOff>114300</xdr:colOff>
      <xdr:row>32</xdr:row>
      <xdr:rowOff>121739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111750"/>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126456</xdr:rowOff>
    </xdr:from>
    <xdr:to>
      <xdr:col>10</xdr:col>
      <xdr:colOff>165100</xdr:colOff>
      <xdr:row>35</xdr:row>
      <xdr:rowOff>56606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47733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126456</xdr:rowOff>
    </xdr:from>
    <xdr:to>
      <xdr:col>6</xdr:col>
      <xdr:colOff>38100</xdr:colOff>
      <xdr:row>33</xdr:row>
      <xdr:rowOff>56606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1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47733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44813</xdr:rowOff>
    </xdr:from>
    <xdr:to>
      <xdr:col>24</xdr:col>
      <xdr:colOff>114300</xdr:colOff>
      <xdr:row>32</xdr:row>
      <xdr:rowOff>146413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149696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6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44813</xdr:rowOff>
    </xdr:from>
    <xdr:to>
      <xdr:col>20</xdr:col>
      <xdr:colOff>38100</xdr:colOff>
      <xdr:row>32</xdr:row>
      <xdr:rowOff>146413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162940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70939</xdr:rowOff>
    </xdr:from>
    <xdr:to>
      <xdr:col>15</xdr:col>
      <xdr:colOff>101600</xdr:colOff>
      <xdr:row>33</xdr:row>
      <xdr:rowOff>1089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17616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70939</xdr:rowOff>
    </xdr:from>
    <xdr:to>
      <xdr:col>10</xdr:col>
      <xdr:colOff>165100</xdr:colOff>
      <xdr:row>33</xdr:row>
      <xdr:rowOff>1089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88900</xdr:rowOff>
    </xdr:from>
    <xdr:to>
      <xdr:col>6</xdr:col>
      <xdr:colOff>38100</xdr:colOff>
      <xdr:row>30</xdr:row>
      <xdr:rowOff>19050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0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35577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8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11329</xdr:rowOff>
    </xdr:from>
    <xdr:to>
      <xdr:col>24</xdr:col>
      <xdr:colOff>63500</xdr:colOff>
      <xdr:row>58</xdr:row>
      <xdr:rowOff>14186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5542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8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14186</xdr:rowOff>
    </xdr:from>
    <xdr:to>
      <xdr:col>19</xdr:col>
      <xdr:colOff>177800</xdr:colOff>
      <xdr:row>58</xdr:row>
      <xdr:rowOff>96545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58286"/>
          <a:ext cx="8890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5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74905</xdr:rowOff>
    </xdr:from>
    <xdr:to>
      <xdr:col>15</xdr:col>
      <xdr:colOff>50800</xdr:colOff>
      <xdr:row>58</xdr:row>
      <xdr:rowOff>96545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647405"/>
          <a:ext cx="889000" cy="139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74905</xdr:rowOff>
    </xdr:from>
    <xdr:to>
      <xdr:col>10</xdr:col>
      <xdr:colOff>114300</xdr:colOff>
      <xdr:row>57</xdr:row>
      <xdr:rowOff>169938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647405"/>
          <a:ext cx="889000" cy="129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131979</xdr:rowOff>
    </xdr:from>
    <xdr:to>
      <xdr:col>24</xdr:col>
      <xdr:colOff>114300</xdr:colOff>
      <xdr:row>58</xdr:row>
      <xdr:rowOff>62129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110406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134836</xdr:rowOff>
    </xdr:from>
    <xdr:to>
      <xdr:col>20</xdr:col>
      <xdr:colOff>38100</xdr:colOff>
      <xdr:row>58</xdr:row>
      <xdr:rowOff>64986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56113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45745</xdr:rowOff>
    </xdr:from>
    <xdr:to>
      <xdr:col>15</xdr:col>
      <xdr:colOff>101600</xdr:colOff>
      <xdr:row>58</xdr:row>
      <xdr:rowOff>147345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138472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24105</xdr:rowOff>
    </xdr:from>
    <xdr:to>
      <xdr:col>10</xdr:col>
      <xdr:colOff>165100</xdr:colOff>
      <xdr:row>50</xdr:row>
      <xdr:rowOff>125705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5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116832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6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119138</xdr:rowOff>
    </xdr:from>
    <xdr:to>
      <xdr:col>6</xdr:col>
      <xdr:colOff>38100</xdr:colOff>
      <xdr:row>58</xdr:row>
      <xdr:rowOff>49288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40415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8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22190"/>
          <a:ext cx="1270" cy="100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3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2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2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98258</xdr:rowOff>
    </xdr:from>
    <xdr:to>
      <xdr:col>24</xdr:col>
      <xdr:colOff>63500</xdr:colOff>
      <xdr:row>76</xdr:row>
      <xdr:rowOff>67463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57008"/>
          <a:ext cx="838200" cy="1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6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1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89571</xdr:rowOff>
    </xdr:from>
    <xdr:to>
      <xdr:col>19</xdr:col>
      <xdr:colOff>177800</xdr:colOff>
      <xdr:row>76</xdr:row>
      <xdr:rowOff>67463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948321"/>
          <a:ext cx="889000" cy="1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42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7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89571</xdr:rowOff>
    </xdr:from>
    <xdr:to>
      <xdr:col>15</xdr:col>
      <xdr:colOff>50800</xdr:colOff>
      <xdr:row>78</xdr:row>
      <xdr:rowOff>55395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48321"/>
          <a:ext cx="889000" cy="4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9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55395</xdr:rowOff>
    </xdr:from>
    <xdr:to>
      <xdr:col>10</xdr:col>
      <xdr:colOff>114300</xdr:colOff>
      <xdr:row>79</xdr:row>
      <xdr:rowOff>57207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28495"/>
          <a:ext cx="889000" cy="17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2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47458</xdr:rowOff>
    </xdr:from>
    <xdr:to>
      <xdr:col>24</xdr:col>
      <xdr:colOff>114300</xdr:colOff>
      <xdr:row>75</xdr:row>
      <xdr:rowOff>149058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25885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16663</xdr:rowOff>
    </xdr:from>
    <xdr:to>
      <xdr:col>20</xdr:col>
      <xdr:colOff>38100</xdr:colOff>
      <xdr:row>76</xdr:row>
      <xdr:rowOff>118263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109390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3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38771</xdr:rowOff>
    </xdr:from>
    <xdr:to>
      <xdr:col>15</xdr:col>
      <xdr:colOff>101600</xdr:colOff>
      <xdr:row>75</xdr:row>
      <xdr:rowOff>140371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9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131498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99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4595</xdr:rowOff>
    </xdr:from>
    <xdr:to>
      <xdr:col>10</xdr:col>
      <xdr:colOff>165100</xdr:colOff>
      <xdr:row>78</xdr:row>
      <xdr:rowOff>106195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97322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7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6407</xdr:rowOff>
    </xdr:from>
    <xdr:to>
      <xdr:col>6</xdr:col>
      <xdr:colOff>38100</xdr:colOff>
      <xdr:row>79</xdr:row>
      <xdr:rowOff>108007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99134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4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41821</xdr:rowOff>
    </xdr:from>
    <xdr:to>
      <xdr:col>24</xdr:col>
      <xdr:colOff>63500</xdr:colOff>
      <xdr:row>98</xdr:row>
      <xdr:rowOff>59271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672471"/>
          <a:ext cx="8382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157421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4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138900</xdr:rowOff>
    </xdr:from>
    <xdr:to>
      <xdr:col>19</xdr:col>
      <xdr:colOff>177800</xdr:colOff>
      <xdr:row>97</xdr:row>
      <xdr:rowOff>41821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98100"/>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138900</xdr:rowOff>
    </xdr:from>
    <xdr:to>
      <xdr:col>15</xdr:col>
      <xdr:colOff>50800</xdr:colOff>
      <xdr:row>98</xdr:row>
      <xdr:rowOff>34392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98100"/>
          <a:ext cx="889000" cy="2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34392</xdr:rowOff>
    </xdr:from>
    <xdr:to>
      <xdr:col>10</xdr:col>
      <xdr:colOff>114300</xdr:colOff>
      <xdr:row>98</xdr:row>
      <xdr:rowOff>106248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36492"/>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115447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8471</xdr:rowOff>
    </xdr:from>
    <xdr:to>
      <xdr:col>24</xdr:col>
      <xdr:colOff>114300</xdr:colOff>
      <xdr:row>98</xdr:row>
      <xdr:rowOff>110071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94848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162471</xdr:rowOff>
    </xdr:from>
    <xdr:to>
      <xdr:col>20</xdr:col>
      <xdr:colOff>38100</xdr:colOff>
      <xdr:row>97</xdr:row>
      <xdr:rowOff>92621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83748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1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88100</xdr:rowOff>
    </xdr:from>
    <xdr:to>
      <xdr:col>15</xdr:col>
      <xdr:colOff>101600</xdr:colOff>
      <xdr:row>97</xdr:row>
      <xdr:rowOff>18250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155042</xdr:rowOff>
    </xdr:from>
    <xdr:to>
      <xdr:col>10</xdr:col>
      <xdr:colOff>165100</xdr:colOff>
      <xdr:row>98</xdr:row>
      <xdr:rowOff>85192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101719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55448</xdr:rowOff>
    </xdr:from>
    <xdr:to>
      <xdr:col>6</xdr:col>
      <xdr:colOff>38100</xdr:colOff>
      <xdr:row>98</xdr:row>
      <xdr:rowOff>157048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148175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48451</xdr:rowOff>
    </xdr:from>
    <xdr:to>
      <xdr:col>55</xdr:col>
      <xdr:colOff>0</xdr:colOff>
      <xdr:row>38</xdr:row>
      <xdr:rowOff>49784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6355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48451</xdr:rowOff>
    </xdr:from>
    <xdr:to>
      <xdr:col>50</xdr:col>
      <xdr:colOff>114300</xdr:colOff>
      <xdr:row>38</xdr:row>
      <xdr:rowOff>53594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6355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38544</xdr:rowOff>
    </xdr:from>
    <xdr:to>
      <xdr:col>45</xdr:col>
      <xdr:colOff>177800</xdr:colOff>
      <xdr:row>38</xdr:row>
      <xdr:rowOff>53594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53644"/>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38544</xdr:rowOff>
    </xdr:from>
    <xdr:to>
      <xdr:col>41</xdr:col>
      <xdr:colOff>50800</xdr:colOff>
      <xdr:row>38</xdr:row>
      <xdr:rowOff>52832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5364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55753</xdr:rowOff>
    </xdr:from>
    <xdr:to>
      <xdr:col>36</xdr:col>
      <xdr:colOff>165100</xdr:colOff>
      <xdr:row>36</xdr:row>
      <xdr:rowOff>157353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2430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170434</xdr:rowOff>
    </xdr:from>
    <xdr:to>
      <xdr:col>55</xdr:col>
      <xdr:colOff>50800</xdr:colOff>
      <xdr:row>38</xdr:row>
      <xdr:rowOff>100584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85361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29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169101</xdr:rowOff>
    </xdr:from>
    <xdr:to>
      <xdr:col>50</xdr:col>
      <xdr:colOff>165100</xdr:colOff>
      <xdr:row>38</xdr:row>
      <xdr:rowOff>99251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90378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0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2794</xdr:rowOff>
    </xdr:from>
    <xdr:to>
      <xdr:col>46</xdr:col>
      <xdr:colOff>38100</xdr:colOff>
      <xdr:row>38</xdr:row>
      <xdr:rowOff>104394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95521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159194</xdr:rowOff>
    </xdr:from>
    <xdr:to>
      <xdr:col>41</xdr:col>
      <xdr:colOff>101600</xdr:colOff>
      <xdr:row>38</xdr:row>
      <xdr:rowOff>89344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80471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9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xdr:rowOff>
    </xdr:from>
    <xdr:to>
      <xdr:col>36</xdr:col>
      <xdr:colOff>165100</xdr:colOff>
      <xdr:row>38</xdr:row>
      <xdr:rowOff>103632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94759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32303</xdr:rowOff>
    </xdr:from>
    <xdr:to>
      <xdr:col>55</xdr:col>
      <xdr:colOff>0</xdr:colOff>
      <xdr:row>57</xdr:row>
      <xdr:rowOff>100884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0495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151188</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0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32303</xdr:rowOff>
    </xdr:from>
    <xdr:to>
      <xdr:col>50</xdr:col>
      <xdr:colOff>114300</xdr:colOff>
      <xdr:row>57</xdr:row>
      <xdr:rowOff>52832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04953"/>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100179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3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52832</xdr:rowOff>
    </xdr:from>
    <xdr:to>
      <xdr:col>45</xdr:col>
      <xdr:colOff>177800</xdr:colOff>
      <xdr:row>57</xdr:row>
      <xdr:rowOff>94026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25482"/>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75555</xdr:rowOff>
    </xdr:from>
    <xdr:to>
      <xdr:col>41</xdr:col>
      <xdr:colOff>50800</xdr:colOff>
      <xdr:row>57</xdr:row>
      <xdr:rowOff>94026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48205"/>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136723</xdr:rowOff>
    </xdr:from>
    <xdr:to>
      <xdr:col>36</xdr:col>
      <xdr:colOff>165100</xdr:colOff>
      <xdr:row>56</xdr:row>
      <xdr:rowOff>66873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83400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50084</xdr:rowOff>
    </xdr:from>
    <xdr:to>
      <xdr:col>55</xdr:col>
      <xdr:colOff>50800</xdr:colOff>
      <xdr:row>57</xdr:row>
      <xdr:rowOff>151684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136461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152953</xdr:rowOff>
    </xdr:from>
    <xdr:to>
      <xdr:col>50</xdr:col>
      <xdr:colOff>165100</xdr:colOff>
      <xdr:row>57</xdr:row>
      <xdr:rowOff>83103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74230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8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2032</xdr:rowOff>
    </xdr:from>
    <xdr:to>
      <xdr:col>46</xdr:col>
      <xdr:colOff>38100</xdr:colOff>
      <xdr:row>57</xdr:row>
      <xdr:rowOff>103632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94759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43226</xdr:rowOff>
    </xdr:from>
    <xdr:to>
      <xdr:col>41</xdr:col>
      <xdr:colOff>101600</xdr:colOff>
      <xdr:row>57</xdr:row>
      <xdr:rowOff>144826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135953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90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24755</xdr:rowOff>
    </xdr:from>
    <xdr:to>
      <xdr:col>36</xdr:col>
      <xdr:colOff>165100</xdr:colOff>
      <xdr:row>57</xdr:row>
      <xdr:rowOff>126355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117482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8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9071</xdr:rowOff>
    </xdr:from>
    <xdr:to>
      <xdr:col>55</xdr:col>
      <xdr:colOff>0</xdr:colOff>
      <xdr:row>77</xdr:row>
      <xdr:rowOff>43100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210721"/>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450</xdr:rowOff>
    </xdr:from>
    <xdr:to>
      <xdr:col>50</xdr:col>
      <xdr:colOff>114300</xdr:colOff>
      <xdr:row>77</xdr:row>
      <xdr:rowOff>43100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202100"/>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81591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109851</xdr:rowOff>
    </xdr:from>
    <xdr:to>
      <xdr:col>45</xdr:col>
      <xdr:colOff>177800</xdr:colOff>
      <xdr:row>77</xdr:row>
      <xdr:rowOff>450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1400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109851</xdr:rowOff>
    </xdr:from>
    <xdr:to>
      <xdr:col>41</xdr:col>
      <xdr:colOff>50800</xdr:colOff>
      <xdr:row>77</xdr:row>
      <xdr:rowOff>137903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140051"/>
          <a:ext cx="889000" cy="19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63532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129721</xdr:rowOff>
    </xdr:from>
    <xdr:to>
      <xdr:col>55</xdr:col>
      <xdr:colOff>50800</xdr:colOff>
      <xdr:row>77</xdr:row>
      <xdr:rowOff>59871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108148</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163750</xdr:rowOff>
    </xdr:from>
    <xdr:to>
      <xdr:col>50</xdr:col>
      <xdr:colOff>165100</xdr:colOff>
      <xdr:row>77</xdr:row>
      <xdr:rowOff>93900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85027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2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121100</xdr:rowOff>
    </xdr:from>
    <xdr:to>
      <xdr:col>46</xdr:col>
      <xdr:colOff>38100</xdr:colOff>
      <xdr:row>77</xdr:row>
      <xdr:rowOff>51250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1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42377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2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59051</xdr:rowOff>
    </xdr:from>
    <xdr:to>
      <xdr:col>41</xdr:col>
      <xdr:colOff>101600</xdr:colOff>
      <xdr:row>76</xdr:row>
      <xdr:rowOff>160651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0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151778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1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87103</xdr:rowOff>
    </xdr:from>
    <xdr:to>
      <xdr:col>36</xdr:col>
      <xdr:colOff>165100</xdr:colOff>
      <xdr:row>78</xdr:row>
      <xdr:rowOff>17253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8380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3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128087</xdr:rowOff>
    </xdr:from>
    <xdr:to>
      <xdr:col>54</xdr:col>
      <xdr:colOff>189865</xdr:colOff>
      <xdr:row>97</xdr:row>
      <xdr:rowOff>44442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901487"/>
          <a:ext cx="1270" cy="77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48269</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6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44442</xdr:rowOff>
    </xdr:from>
    <xdr:to>
      <xdr:col>55</xdr:col>
      <xdr:colOff>88900</xdr:colOff>
      <xdr:row>97</xdr:row>
      <xdr:rowOff>44442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6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74764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67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128087</xdr:rowOff>
    </xdr:from>
    <xdr:to>
      <xdr:col>55</xdr:col>
      <xdr:colOff>88900</xdr:colOff>
      <xdr:row>92</xdr:row>
      <xdr:rowOff>128087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90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128087</xdr:rowOff>
    </xdr:from>
    <xdr:to>
      <xdr:col>55</xdr:col>
      <xdr:colOff>0</xdr:colOff>
      <xdr:row>93</xdr:row>
      <xdr:rowOff>22154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901487"/>
          <a:ext cx="8382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157601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7724</xdr:rowOff>
    </xdr:from>
    <xdr:to>
      <xdr:col>55</xdr:col>
      <xdr:colOff>50800</xdr:colOff>
      <xdr:row>95</xdr:row>
      <xdr:rowOff>109324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29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95397</xdr:rowOff>
    </xdr:from>
    <xdr:to>
      <xdr:col>50</xdr:col>
      <xdr:colOff>114300</xdr:colOff>
      <xdr:row>93</xdr:row>
      <xdr:rowOff>22154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525897"/>
          <a:ext cx="889000" cy="44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56598</xdr:rowOff>
    </xdr:from>
    <xdr:to>
      <xdr:col>50</xdr:col>
      <xdr:colOff>165100</xdr:colOff>
      <xdr:row>95</xdr:row>
      <xdr:rowOff>158198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149325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95397</xdr:rowOff>
    </xdr:from>
    <xdr:to>
      <xdr:col>45</xdr:col>
      <xdr:colOff>177800</xdr:colOff>
      <xdr:row>92</xdr:row>
      <xdr:rowOff>89796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525897"/>
          <a:ext cx="889000" cy="3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43821</xdr:rowOff>
    </xdr:from>
    <xdr:to>
      <xdr:col>46</xdr:col>
      <xdr:colOff>38100</xdr:colOff>
      <xdr:row>95</xdr:row>
      <xdr:rowOff>145421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136548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57838</xdr:rowOff>
    </xdr:from>
    <xdr:to>
      <xdr:col>41</xdr:col>
      <xdr:colOff>50800</xdr:colOff>
      <xdr:row>92</xdr:row>
      <xdr:rowOff>89796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831238"/>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24068</xdr:rowOff>
    </xdr:from>
    <xdr:to>
      <xdr:col>41</xdr:col>
      <xdr:colOff>101600</xdr:colOff>
      <xdr:row>95</xdr:row>
      <xdr:rowOff>125668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116795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38196</xdr:rowOff>
    </xdr:from>
    <xdr:to>
      <xdr:col>36</xdr:col>
      <xdr:colOff>165100</xdr:colOff>
      <xdr:row>93</xdr:row>
      <xdr:rowOff>139796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9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130923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77287</xdr:rowOff>
    </xdr:from>
    <xdr:to>
      <xdr:col>55</xdr:col>
      <xdr:colOff>50800</xdr:colOff>
      <xdr:row>93</xdr:row>
      <xdr:rowOff>7437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8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30314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80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142804</xdr:rowOff>
    </xdr:from>
    <xdr:to>
      <xdr:col>50</xdr:col>
      <xdr:colOff>165100</xdr:colOff>
      <xdr:row>93</xdr:row>
      <xdr:rowOff>72954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9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89481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6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44597</xdr:rowOff>
    </xdr:from>
    <xdr:to>
      <xdr:col>46</xdr:col>
      <xdr:colOff>38100</xdr:colOff>
      <xdr:row>90</xdr:row>
      <xdr:rowOff>146197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4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162724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2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38996</xdr:rowOff>
    </xdr:from>
    <xdr:to>
      <xdr:col>41</xdr:col>
      <xdr:colOff>101600</xdr:colOff>
      <xdr:row>92</xdr:row>
      <xdr:rowOff>140596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8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157123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58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7038</xdr:rowOff>
    </xdr:from>
    <xdr:to>
      <xdr:col>36</xdr:col>
      <xdr:colOff>165100</xdr:colOff>
      <xdr:row>92</xdr:row>
      <xdr:rowOff>108638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7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125165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5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54451</xdr:rowOff>
    </xdr:from>
    <xdr:to>
      <xdr:col>85</xdr:col>
      <xdr:colOff>127000</xdr:colOff>
      <xdr:row>38</xdr:row>
      <xdr:rowOff>107506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69551"/>
          <a:ext cx="838200" cy="5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109396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38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54451</xdr:rowOff>
    </xdr:from>
    <xdr:to>
      <xdr:col>81</xdr:col>
      <xdr:colOff>50800</xdr:colOff>
      <xdr:row>39</xdr:row>
      <xdr:rowOff>3207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69551"/>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62723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127412</xdr:rowOff>
    </xdr:from>
    <xdr:to>
      <xdr:col>76</xdr:col>
      <xdr:colOff>114300</xdr:colOff>
      <xdr:row>39</xdr:row>
      <xdr:rowOff>3207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642512"/>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97394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127412</xdr:rowOff>
    </xdr:from>
    <xdr:to>
      <xdr:col>71</xdr:col>
      <xdr:colOff>177800</xdr:colOff>
      <xdr:row>38</xdr:row>
      <xdr:rowOff>132461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642512"/>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128160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167386</xdr:rowOff>
    </xdr:from>
    <xdr:to>
      <xdr:col>67</xdr:col>
      <xdr:colOff>101600</xdr:colOff>
      <xdr:row>36</xdr:row>
      <xdr:rowOff>97536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114063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56706</xdr:rowOff>
    </xdr:from>
    <xdr:to>
      <xdr:col>85</xdr:col>
      <xdr:colOff>177800</xdr:colOff>
      <xdr:row>38</xdr:row>
      <xdr:rowOff>158306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143083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3651</xdr:rowOff>
    </xdr:from>
    <xdr:to>
      <xdr:col>81</xdr:col>
      <xdr:colOff>101600</xdr:colOff>
      <xdr:row>38</xdr:row>
      <xdr:rowOff>105251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96378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123857</xdr:rowOff>
    </xdr:from>
    <xdr:to>
      <xdr:col>76</xdr:col>
      <xdr:colOff>165100</xdr:colOff>
      <xdr:row>39</xdr:row>
      <xdr:rowOff>54007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6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45134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7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76612</xdr:rowOff>
    </xdr:from>
    <xdr:to>
      <xdr:col>72</xdr:col>
      <xdr:colOff>38100</xdr:colOff>
      <xdr:row>39</xdr:row>
      <xdr:rowOff>6762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169339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81661</xdr:rowOff>
    </xdr:from>
    <xdr:to>
      <xdr:col>67</xdr:col>
      <xdr:colOff>101600</xdr:colOff>
      <xdr:row>39</xdr:row>
      <xdr:rowOff>11811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2938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19525</xdr:rowOff>
    </xdr:from>
    <xdr:to>
      <xdr:col>85</xdr:col>
      <xdr:colOff>127000</xdr:colOff>
      <xdr:row>55</xdr:row>
      <xdr:rowOff>39688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449275"/>
          <a:ext cx="8382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85318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86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19525</xdr:rowOff>
    </xdr:from>
    <xdr:to>
      <xdr:col>81</xdr:col>
      <xdr:colOff>50800</xdr:colOff>
      <xdr:row>56</xdr:row>
      <xdr:rowOff>106736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449275"/>
          <a:ext cx="889000" cy="2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108496</xdr:rowOff>
    </xdr:from>
    <xdr:to>
      <xdr:col>76</xdr:col>
      <xdr:colOff>114300</xdr:colOff>
      <xdr:row>56</xdr:row>
      <xdr:rowOff>106736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38246"/>
          <a:ext cx="8890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108496</xdr:rowOff>
    </xdr:from>
    <xdr:to>
      <xdr:col>71</xdr:col>
      <xdr:colOff>177800</xdr:colOff>
      <xdr:row>56</xdr:row>
      <xdr:rowOff>35847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38246"/>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160338</xdr:rowOff>
    </xdr:from>
    <xdr:to>
      <xdr:col>85</xdr:col>
      <xdr:colOff>177800</xdr:colOff>
      <xdr:row>55</xdr:row>
      <xdr:rowOff>90488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4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11765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2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140175</xdr:rowOff>
    </xdr:from>
    <xdr:to>
      <xdr:col>81</xdr:col>
      <xdr:colOff>101600</xdr:colOff>
      <xdr:row>55</xdr:row>
      <xdr:rowOff>70325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3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86852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1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55936</xdr:rowOff>
    </xdr:from>
    <xdr:to>
      <xdr:col>76</xdr:col>
      <xdr:colOff>165100</xdr:colOff>
      <xdr:row>56</xdr:row>
      <xdr:rowOff>157536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2613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4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57696</xdr:rowOff>
    </xdr:from>
    <xdr:to>
      <xdr:col>72</xdr:col>
      <xdr:colOff>38100</xdr:colOff>
      <xdr:row>55</xdr:row>
      <xdr:rowOff>159296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4373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2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156497</xdr:rowOff>
    </xdr:from>
    <xdr:to>
      <xdr:col>67</xdr:col>
      <xdr:colOff>101600</xdr:colOff>
      <xdr:row>56</xdr:row>
      <xdr:rowOff>86647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58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103174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167447</xdr:rowOff>
    </xdr:from>
    <xdr:to>
      <xdr:col>67</xdr:col>
      <xdr:colOff>101600</xdr:colOff>
      <xdr:row>75</xdr:row>
      <xdr:rowOff>97597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285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114124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62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110393</xdr:rowOff>
    </xdr:from>
    <xdr:to>
      <xdr:col>85</xdr:col>
      <xdr:colOff>127000</xdr:colOff>
      <xdr:row>97</xdr:row>
      <xdr:rowOff>112542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741043"/>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2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112542</xdr:rowOff>
    </xdr:from>
    <xdr:to>
      <xdr:col>81</xdr:col>
      <xdr:colOff>50800</xdr:colOff>
      <xdr:row>97</xdr:row>
      <xdr:rowOff>119377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43192"/>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119377</xdr:rowOff>
    </xdr:from>
    <xdr:to>
      <xdr:col>76</xdr:col>
      <xdr:colOff>114300</xdr:colOff>
      <xdr:row>97</xdr:row>
      <xdr:rowOff>133641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750027"/>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133641</xdr:rowOff>
    </xdr:from>
    <xdr:to>
      <xdr:col>71</xdr:col>
      <xdr:colOff>177800</xdr:colOff>
      <xdr:row>97</xdr:row>
      <xdr:rowOff>141094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764291"/>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127144</xdr:rowOff>
    </xdr:from>
    <xdr:to>
      <xdr:col>67</xdr:col>
      <xdr:colOff>101600</xdr:colOff>
      <xdr:row>94</xdr:row>
      <xdr:rowOff>57294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73821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59593</xdr:rowOff>
    </xdr:from>
    <xdr:to>
      <xdr:col>85</xdr:col>
      <xdr:colOff>177800</xdr:colOff>
      <xdr:row>97</xdr:row>
      <xdr:rowOff>161193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145970</xdr:rowOff>
    </xdr:from>
    <xdr:ext cx="469744"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61742</xdr:rowOff>
    </xdr:from>
    <xdr:to>
      <xdr:col>81</xdr:col>
      <xdr:colOff>101600</xdr:colOff>
      <xdr:row>97</xdr:row>
      <xdr:rowOff>163342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154469</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46428" y="1678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68577</xdr:rowOff>
    </xdr:from>
    <xdr:to>
      <xdr:col>76</xdr:col>
      <xdr:colOff>165100</xdr:colOff>
      <xdr:row>97</xdr:row>
      <xdr:rowOff>170177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161304</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57428" y="16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82841</xdr:rowOff>
    </xdr:from>
    <xdr:to>
      <xdr:col>72</xdr:col>
      <xdr:colOff>38100</xdr:colOff>
      <xdr:row>98</xdr:row>
      <xdr:rowOff>12991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4118</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68428" y="1680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90294</xdr:rowOff>
    </xdr:from>
    <xdr:to>
      <xdr:col>67</xdr:col>
      <xdr:colOff>101600</xdr:colOff>
      <xdr:row>98</xdr:row>
      <xdr:rowOff>20444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11571</xdr:rowOff>
    </xdr:from>
    <xdr:ext cx="469744"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79428" y="168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43180</xdr:rowOff>
    </xdr:from>
    <xdr:to>
      <xdr:col>98</xdr:col>
      <xdr:colOff>38100</xdr:colOff>
      <xdr:row>35</xdr:row>
      <xdr:rowOff>144780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161307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8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構成比で最も大きな割合を占めているのは民生費で、住民一人当たり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162,038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円の増加となっている。物価高騰等の影響に直面した世帯等を支援するため、電力・ガス・食料品等価格高騰低所得世帯支援給付金、物価高騰対応重点支援給付金の給付金支給事業の実施が主な理由である。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次に教育費で、住民一人当たり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円の減少となっている。前年度に実施した市民休暇村大規模改造事業等の大型事業が完了したことが主な理由である。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次に土木費で、住民一人当たり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65,508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円の増加となっている。これは三豊公園整備事業や市道０１－４０号線他道路新設改良事業が進行したことが主な理由である。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今後は、公共施設維持保全計画に基づく事業や、ＪＲ刈谷駅の改良など、都市基盤の充実を図るための大型事業も進行していくため、国・県補助金や基金を活用した財政運営に努める。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ポイントの増となった。事業の見直しによる減額補正の実施や税収の回復等により、前年度取り崩した基金への積み戻しを実施したためである。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ポイントの減となった。主な要因としては、継続費及び繰越明許事業費の増加に伴う翌年度繰越額の増加によるものである。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年度は事業の見直しによる減額補正の実施や税収の回復等により、前年度取り崩した基金への積み戻しを実施したが、継続費及び繰越明許事業費の増加に伴う翌年度繰越額の増加により赤字となった。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一般会計、特別会計、企業会計の全ての会計において赤字は生じていない。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各会計において適正な財政運営、企業経営を行う。</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年度の元利償還金は、令和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年度に借り入れた慈友保育園大規模改造事業等の大型事業の償還が始まったことにより、令和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公営企業債の元利償還金に対する繰入金は、主に下水道事業の準元利償還金である。平成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年度以降は下水道事業の企業会計移行により大幅に減少している。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今後とも市債発行の抑制を基調とし、公営企業債の元利償還金に対する繰入金に注視し、現在と同水準の比率を維持できるよう努める。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一般会計等に係る地方債現在高</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年度に体育館・武道場空調設備整備事業の借り入れを行ったことにより、令和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年度の現在高が増加している。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市債発行は抑制しているため、繰入見込額は減少した。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主なものは刈谷知立環境組合によるものである。償還が進み、徐々に減少している。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年度は事業の見直しによる減額補正の実施や税収の回復等により基金への積立を実施したが、道路事業や公共施設維持保全計画に基づく事業の財源とするため基金の取り崩しを行ったため減少している。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将来負担額に対して充当可能財源が上回っているため、将来負担額は発生していない。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将来負担比額は発生していない状況であるが、今後とも市債発行の抑制や財政調整基金の延命化を図ることなどを基調として、健全な財政運営を堅持する。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公共施設維持保全計画に基づく事業の財源として公共施設維持保全基金を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万円、市道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号線他道路新設改良事業等の財源として都市交通施設整備基金を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万円取り崩した一方、事業の見直しによる減額補正の実施や税収の回復等による財源や繰越金等を活用して財政調整基金に約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万円、公共施設維持保全基金に約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万円、都市交通施設整備基金に約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万円の積み立てを行ったため、基金全体としては約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価高騰の影響等を注視し、行政サービスを低下させないよう必要に応じて適正な取り崩しを行う。また、老朽化した施設の機能回復を目的とする事業や都市交通施設の整備等、今後も財政需要が増大していくことが想定されるため、各事業の進捗に応じて積み立てと取り崩しを適正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主な基金として以下の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公共施設維持保全基金：公共施設維持保全計画に基づき公共施設の健全かつ円滑な維持保全を図る。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都市交通施設整備基金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道路、橋りょうその他の交通に係る施設（都市交通施設）の整備を計画的かつ効率的に整備する。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亀城公園等整備基金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亀城公園の再整備を行うとともに、歴史博物館の建設及びその周辺施設を整備する。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公共施設維持保全基金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繰越金等を活用して約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万円を積み立てたが、本計画に基づく事業に充当するため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万円を取崩したことにより減少している。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都市交通施設整備基金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繰越金等を活用して約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万円を積み立てたが、市道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号線他道路新設改良事業等に充当するため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万円を取崩したことにより減少している。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亀城公園等整備基金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年度は取り崩しや繰越金等を活用した積み立てを行っておらず、ほぼ横ばいである。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公共施設維持保全基金：公共施設維持保全計画の進捗に合わせて積み立てと取り崩しを行う。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都市交通施設整備基金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道路、橋りょうその他の交通に係る施設（都市交通施設）の整備の進捗に合わせて積み立てと取り崩しを行う。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亀城公園等整備基金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亀城公園及びその周辺施設の整備の進捗に合わせて積み立てと取り崩しを行う。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万円の増加となっている。事業の見直しによる減額補正の実施や税収の回復等により、積み立てを行ったことが要因である。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リーマンショック後の平成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年度は市税収入が急激に落ち込んだため、行政サービスを低下させないように、当初予算において財政調整基金の繰入金を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億円とした経緯がある。このような経済の落ち込みが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年程度継続しても対応できる約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億円を目安としている。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減債基金を利用していないため増減はない。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今のところ、減債基金を利用する予定はない。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70111996</v>
      </c>
      <c r="BO4" s="358"/>
      <c r="BP4" s="358"/>
      <c r="BQ4" s="358"/>
      <c r="BR4" s="358"/>
      <c r="BS4" s="358"/>
      <c r="BT4" s="358"/>
      <c r="BU4" s="359"/>
      <c r="BV4" s="357">
        <v>69293393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9.6999999999999993</v>
      </c>
      <c r="CU4" s="364"/>
      <c r="CV4" s="364"/>
      <c r="CW4" s="364"/>
      <c r="CX4" s="364"/>
      <c r="CY4" s="364"/>
      <c r="CZ4" s="364"/>
      <c r="DA4" s="365"/>
      <c r="DB4" s="363">
        <v>12.7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63598597</v>
      </c>
      <c r="BO5" s="395"/>
      <c r="BP5" s="395"/>
      <c r="BQ5" s="395"/>
      <c r="BR5" s="395"/>
      <c r="BS5" s="395"/>
      <c r="BT5" s="395"/>
      <c r="BU5" s="396"/>
      <c r="BV5" s="394">
        <v>62607011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84.4</v>
      </c>
      <c r="CU5" s="392"/>
      <c r="CV5" s="392"/>
      <c r="CW5" s="392"/>
      <c r="CX5" s="392"/>
      <c r="CY5" s="392"/>
      <c r="CZ5" s="392"/>
      <c r="DA5" s="393"/>
      <c r="DB5" s="391">
        <v>83.5</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110</v>
      </c>
      <c r="AV6" s="427"/>
      <c r="AW6" s="427"/>
      <c r="AX6" s="427"/>
      <c r="AY6" s="428" t="s">
        <v>98</v>
      </c>
      <c r="AZ6" s="429"/>
      <c r="BA6" s="429"/>
      <c r="BB6" s="429"/>
      <c r="BC6" s="429"/>
      <c r="BD6" s="429"/>
      <c r="BE6" s="429"/>
      <c r="BF6" s="429"/>
      <c r="BG6" s="429"/>
      <c r="BH6" s="429"/>
      <c r="BI6" s="429"/>
      <c r="BJ6" s="429"/>
      <c r="BK6" s="429"/>
      <c r="BL6" s="429"/>
      <c r="BM6" s="430"/>
      <c r="BN6" s="394">
        <v>6513399</v>
      </c>
      <c r="BO6" s="395"/>
      <c r="BP6" s="395"/>
      <c r="BQ6" s="395"/>
      <c r="BR6" s="395"/>
      <c r="BS6" s="395"/>
      <c r="BT6" s="395"/>
      <c r="BU6" s="396"/>
      <c r="BV6" s="394">
        <v>6686382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84.4</v>
      </c>
      <c r="CU6" s="432"/>
      <c r="CV6" s="432"/>
      <c r="CW6" s="432"/>
      <c r="CX6" s="432"/>
      <c r="CY6" s="432"/>
      <c r="CZ6" s="432"/>
      <c r="DA6" s="433"/>
      <c r="DB6" s="431">
        <v>83.5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2637458</v>
      </c>
      <c r="BO7" s="395"/>
      <c r="BP7" s="395"/>
      <c r="BQ7" s="395"/>
      <c r="BR7" s="395"/>
      <c r="BS7" s="395"/>
      <c r="BT7" s="395"/>
      <c r="BU7" s="396"/>
      <c r="BV7" s="394">
        <v>1914211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40085590</v>
      </c>
      <c r="CU7" s="395"/>
      <c r="CV7" s="395"/>
      <c r="CW7" s="395"/>
      <c r="CX7" s="395"/>
      <c r="CY7" s="395"/>
      <c r="CZ7" s="395"/>
      <c r="DA7" s="396"/>
      <c r="DB7" s="394">
        <v>37557931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3875941</v>
      </c>
      <c r="BO8" s="395"/>
      <c r="BP8" s="395"/>
      <c r="BQ8" s="395"/>
      <c r="BR8" s="395"/>
      <c r="BS8" s="395"/>
      <c r="BT8" s="395"/>
      <c r="BU8" s="396"/>
      <c r="BV8" s="394">
        <v>4772171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1.24</v>
      </c>
      <c r="CU8" s="435"/>
      <c r="CV8" s="435"/>
      <c r="CW8" s="435"/>
      <c r="CX8" s="435"/>
      <c r="CY8" s="435"/>
      <c r="CZ8" s="435"/>
      <c r="DA8" s="436"/>
      <c r="DB8" s="434">
        <v>1.24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153834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-896230</v>
      </c>
      <c r="BO9" s="395"/>
      <c r="BP9" s="395"/>
      <c r="BQ9" s="395"/>
      <c r="BR9" s="395"/>
      <c r="BS9" s="395"/>
      <c r="BT9" s="395"/>
      <c r="BU9" s="396"/>
      <c r="BV9" s="394">
        <v>-280919</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2.6</v>
      </c>
      <c r="CU9" s="392"/>
      <c r="CV9" s="392"/>
      <c r="CW9" s="392"/>
      <c r="CX9" s="392"/>
      <c r="CY9" s="392"/>
      <c r="CZ9" s="392"/>
      <c r="DA9" s="393"/>
      <c r="DB9" s="391">
        <v>2.6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149765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580110</v>
      </c>
      <c r="BO10" s="395"/>
      <c r="BP10" s="395"/>
      <c r="BQ10" s="395"/>
      <c r="BR10" s="395"/>
      <c r="BS10" s="395"/>
      <c r="BT10" s="395"/>
      <c r="BU10" s="396"/>
      <c r="BV10" s="394">
        <v>459508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152948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17583</v>
      </c>
      <c r="BO12" s="395"/>
      <c r="BP12" s="395"/>
      <c r="BQ12" s="395"/>
      <c r="BR12" s="395"/>
      <c r="BS12" s="395"/>
      <c r="BT12" s="395"/>
      <c r="BU12" s="396"/>
      <c r="BV12" s="394">
        <v>8595</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147345</v>
      </c>
      <c r="S13" s="479"/>
      <c r="T13" s="479"/>
      <c r="U13" s="479"/>
      <c r="V13" s="480"/>
      <c r="W13" s="410" t="s">
        <v>131</v>
      </c>
      <c r="X13" s="411"/>
      <c r="Y13" s="411"/>
      <c r="Z13" s="411"/>
      <c r="AA13" s="411"/>
      <c r="AB13" s="401"/>
      <c r="AC13" s="445">
        <v>802</v>
      </c>
      <c r="AD13" s="446"/>
      <c r="AE13" s="446"/>
      <c r="AF13" s="446"/>
      <c r="AG13" s="488"/>
      <c r="AH13" s="445">
        <v>858</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-333703</v>
      </c>
      <c r="BO13" s="395"/>
      <c r="BP13" s="395"/>
      <c r="BQ13" s="395"/>
      <c r="BR13" s="395"/>
      <c r="BS13" s="395"/>
      <c r="BT13" s="395"/>
      <c r="BU13" s="396"/>
      <c r="BV13" s="394">
        <v>169994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-1.5</v>
      </c>
      <c r="CU13" s="392"/>
      <c r="CV13" s="392"/>
      <c r="CW13" s="392"/>
      <c r="CX13" s="392"/>
      <c r="CY13" s="392"/>
      <c r="CZ13" s="392"/>
      <c r="DA13" s="393"/>
      <c r="DB13" s="391">
        <v>-1.9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152372</v>
      </c>
      <c r="S14" s="479"/>
      <c r="T14" s="479"/>
      <c r="U14" s="479"/>
      <c r="V14" s="480"/>
      <c r="W14" s="384"/>
      <c r="X14" s="385"/>
      <c r="Y14" s="385"/>
      <c r="Z14" s="385"/>
      <c r="AA14" s="385"/>
      <c r="AB14" s="374"/>
      <c r="AC14" s="481">
        <v>1.1000000000000001</v>
      </c>
      <c r="AD14" s="482"/>
      <c r="AE14" s="482"/>
      <c r="AF14" s="482"/>
      <c r="AG14" s="483"/>
      <c r="AH14" s="481">
        <v>1.2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147233</v>
      </c>
      <c r="S15" s="479"/>
      <c r="T15" s="479"/>
      <c r="U15" s="479"/>
      <c r="V15" s="480"/>
      <c r="W15" s="410" t="s">
        <v>137</v>
      </c>
      <c r="X15" s="411"/>
      <c r="Y15" s="411"/>
      <c r="Z15" s="411"/>
      <c r="AA15" s="411"/>
      <c r="AB15" s="401"/>
      <c r="AC15" s="445">
        <v>33052</v>
      </c>
      <c r="AD15" s="446"/>
      <c r="AE15" s="446"/>
      <c r="AF15" s="446"/>
      <c r="AG15" s="488"/>
      <c r="AH15" s="445">
        <v>34619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31036925</v>
      </c>
      <c r="BO15" s="358"/>
      <c r="BP15" s="358"/>
      <c r="BQ15" s="358"/>
      <c r="BR15" s="358"/>
      <c r="BS15" s="358"/>
      <c r="BT15" s="358"/>
      <c r="BU15" s="359"/>
      <c r="BV15" s="357">
        <v>29229983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45.3</v>
      </c>
      <c r="AD16" s="482"/>
      <c r="AE16" s="482"/>
      <c r="AF16" s="482"/>
      <c r="AG16" s="483"/>
      <c r="AH16" s="481">
        <v>46.9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24154314</v>
      </c>
      <c r="BO16" s="395"/>
      <c r="BP16" s="395"/>
      <c r="BQ16" s="395"/>
      <c r="BR16" s="395"/>
      <c r="BS16" s="395"/>
      <c r="BT16" s="395"/>
      <c r="BU16" s="396"/>
      <c r="BV16" s="394">
        <v>23873295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39169</v>
      </c>
      <c r="AD17" s="446"/>
      <c r="AE17" s="446"/>
      <c r="AF17" s="446"/>
      <c r="AG17" s="488"/>
      <c r="AH17" s="445">
        <v>38400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40085590</v>
      </c>
      <c r="BO17" s="395"/>
      <c r="BP17" s="395"/>
      <c r="BQ17" s="395"/>
      <c r="BR17" s="395"/>
      <c r="BS17" s="395"/>
      <c r="BT17" s="395"/>
      <c r="BU17" s="396"/>
      <c r="BV17" s="394">
        <v>37557931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50.39</v>
      </c>
      <c r="M18" s="518"/>
      <c r="N18" s="518"/>
      <c r="O18" s="518"/>
      <c r="P18" s="518"/>
      <c r="Q18" s="518"/>
      <c r="R18" s="519"/>
      <c r="S18" s="519"/>
      <c r="T18" s="519"/>
      <c r="U18" s="519"/>
      <c r="V18" s="520"/>
      <c r="W18" s="412"/>
      <c r="X18" s="413"/>
      <c r="Y18" s="413"/>
      <c r="Z18" s="413"/>
      <c r="AA18" s="413"/>
      <c r="AB18" s="404"/>
      <c r="AC18" s="521">
        <v>53.6</v>
      </c>
      <c r="AD18" s="522"/>
      <c r="AE18" s="522"/>
      <c r="AF18" s="522"/>
      <c r="AG18" s="523"/>
      <c r="AH18" s="521">
        <v>52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34944701</v>
      </c>
      <c r="BO18" s="395"/>
      <c r="BP18" s="395"/>
      <c r="BQ18" s="395"/>
      <c r="BR18" s="395"/>
      <c r="BS18" s="395"/>
      <c r="BT18" s="395"/>
      <c r="BU18" s="396"/>
      <c r="BV18" s="394">
        <v>33478709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3053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51847316</v>
      </c>
      <c r="BO19" s="395"/>
      <c r="BP19" s="395"/>
      <c r="BQ19" s="395"/>
      <c r="BR19" s="395"/>
      <c r="BS19" s="395"/>
      <c r="BT19" s="395"/>
      <c r="BU19" s="396"/>
      <c r="BV19" s="394">
        <v>50275000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67708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9741246</v>
      </c>
      <c r="BO22" s="358"/>
      <c r="BP22" s="358"/>
      <c r="BQ22" s="358"/>
      <c r="BR22" s="358"/>
      <c r="BS22" s="358"/>
      <c r="BT22" s="358"/>
      <c r="BU22" s="359"/>
      <c r="BV22" s="357">
        <v>9731744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3219707</v>
      </c>
      <c r="BO23" s="395"/>
      <c r="BP23" s="395"/>
      <c r="BQ23" s="395"/>
      <c r="BR23" s="395"/>
      <c r="BS23" s="395"/>
      <c r="BT23" s="395"/>
      <c r="BU23" s="396"/>
      <c r="BV23" s="394">
        <v>2746398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10110</v>
      </c>
      <c r="R24" s="446"/>
      <c r="S24" s="446"/>
      <c r="T24" s="446"/>
      <c r="U24" s="446"/>
      <c r="V24" s="488"/>
      <c r="W24" s="540"/>
      <c r="X24" s="541"/>
      <c r="Y24" s="542"/>
      <c r="Z24" s="444" t="s">
        <v>162</v>
      </c>
      <c r="AA24" s="424"/>
      <c r="AB24" s="424"/>
      <c r="AC24" s="424"/>
      <c r="AD24" s="424"/>
      <c r="AE24" s="424"/>
      <c r="AF24" s="424"/>
      <c r="AG24" s="425"/>
      <c r="AH24" s="445">
        <v>1125</v>
      </c>
      <c r="AI24" s="446"/>
      <c r="AJ24" s="446"/>
      <c r="AK24" s="446"/>
      <c r="AL24" s="488"/>
      <c r="AM24" s="445">
        <v>3195000</v>
      </c>
      <c r="AN24" s="446"/>
      <c r="AO24" s="446"/>
      <c r="AP24" s="446"/>
      <c r="AQ24" s="446"/>
      <c r="AR24" s="488"/>
      <c r="AS24" s="445">
        <v>2840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9373605</v>
      </c>
      <c r="BO24" s="395"/>
      <c r="BP24" s="395"/>
      <c r="BQ24" s="395"/>
      <c r="BR24" s="395"/>
      <c r="BS24" s="395"/>
      <c r="BT24" s="395"/>
      <c r="BU24" s="396"/>
      <c r="BV24" s="394">
        <v>9302835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8280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4595970</v>
      </c>
      <c r="BO25" s="358"/>
      <c r="BP25" s="358"/>
      <c r="BQ25" s="358"/>
      <c r="BR25" s="358"/>
      <c r="BS25" s="358"/>
      <c r="BT25" s="358"/>
      <c r="BU25" s="359"/>
      <c r="BV25" s="357">
        <v>4492051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7110</v>
      </c>
      <c r="R26" s="446"/>
      <c r="S26" s="446"/>
      <c r="T26" s="446"/>
      <c r="U26" s="446"/>
      <c r="V26" s="488"/>
      <c r="W26" s="540"/>
      <c r="X26" s="541"/>
      <c r="Y26" s="542"/>
      <c r="Z26" s="444" t="s">
        <v>168</v>
      </c>
      <c r="AA26" s="546"/>
      <c r="AB26" s="546"/>
      <c r="AC26" s="546"/>
      <c r="AD26" s="546"/>
      <c r="AE26" s="546"/>
      <c r="AF26" s="546"/>
      <c r="AG26" s="547"/>
      <c r="AH26" s="445">
        <v>25</v>
      </c>
      <c r="AI26" s="446"/>
      <c r="AJ26" s="446"/>
      <c r="AK26" s="446"/>
      <c r="AL26" s="488"/>
      <c r="AM26" s="445">
        <v>57225</v>
      </c>
      <c r="AN26" s="446"/>
      <c r="AO26" s="446"/>
      <c r="AP26" s="446"/>
      <c r="AQ26" s="446"/>
      <c r="AR26" s="488"/>
      <c r="AS26" s="445">
        <v>2289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5900</v>
      </c>
      <c r="R27" s="446"/>
      <c r="S27" s="446"/>
      <c r="T27" s="446"/>
      <c r="U27" s="446"/>
      <c r="V27" s="488"/>
      <c r="W27" s="540"/>
      <c r="X27" s="541"/>
      <c r="Y27" s="542"/>
      <c r="Z27" s="444" t="s">
        <v>171</v>
      </c>
      <c r="AA27" s="424"/>
      <c r="AB27" s="424"/>
      <c r="AC27" s="424"/>
      <c r="AD27" s="424"/>
      <c r="AE27" s="424"/>
      <c r="AF27" s="424"/>
      <c r="AG27" s="425"/>
      <c r="AH27" s="445">
        <v>9</v>
      </c>
      <c r="AI27" s="446"/>
      <c r="AJ27" s="446"/>
      <c r="AK27" s="446"/>
      <c r="AL27" s="488"/>
      <c r="AM27" s="445">
        <v>31662</v>
      </c>
      <c r="AN27" s="446"/>
      <c r="AO27" s="446"/>
      <c r="AP27" s="446"/>
      <c r="AQ27" s="446"/>
      <c r="AR27" s="488"/>
      <c r="AS27" s="445">
        <v>3518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5480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8544024</v>
      </c>
      <c r="BO28" s="358"/>
      <c r="BP28" s="358"/>
      <c r="BQ28" s="358"/>
      <c r="BR28" s="358"/>
      <c r="BS28" s="358"/>
      <c r="BT28" s="358"/>
      <c r="BU28" s="359"/>
      <c r="BV28" s="357">
        <v>7981497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26</v>
      </c>
      <c r="M29" s="446"/>
      <c r="N29" s="446"/>
      <c r="O29" s="446"/>
      <c r="P29" s="488"/>
      <c r="Q29" s="445">
        <v>4870</v>
      </c>
      <c r="R29" s="446"/>
      <c r="S29" s="446"/>
      <c r="T29" s="446"/>
      <c r="U29" s="446"/>
      <c r="V29" s="488"/>
      <c r="W29" s="543"/>
      <c r="X29" s="544"/>
      <c r="Y29" s="545"/>
      <c r="Z29" s="444" t="s">
        <v>177</v>
      </c>
      <c r="AA29" s="424"/>
      <c r="AB29" s="424"/>
      <c r="AC29" s="424"/>
      <c r="AD29" s="424"/>
      <c r="AE29" s="424"/>
      <c r="AF29" s="424"/>
      <c r="AG29" s="425"/>
      <c r="AH29" s="445">
        <v>1134</v>
      </c>
      <c r="AI29" s="446"/>
      <c r="AJ29" s="446"/>
      <c r="AK29" s="446"/>
      <c r="AL29" s="488"/>
      <c r="AM29" s="445">
        <v>3226662</v>
      </c>
      <c r="AN29" s="446"/>
      <c r="AO29" s="446"/>
      <c r="AP29" s="446"/>
      <c r="AQ29" s="446"/>
      <c r="AR29" s="488"/>
      <c r="AS29" s="445">
        <v>2845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14615835</v>
      </c>
      <c r="BO30" s="514"/>
      <c r="BP30" s="514"/>
      <c r="BQ30" s="514"/>
      <c r="BR30" s="514"/>
      <c r="BS30" s="514"/>
      <c r="BT30" s="514"/>
      <c r="BU30" s="515"/>
      <c r="BV30" s="513">
        <v>15051532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刈谷小垣江駅東部土地区画整理事業特別会計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衣浦東部広域連合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刈谷市土地開発公社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刈谷野田北部土地区画整理事業特別会計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刈谷知立環境組合</v>
      </c>
      <c r="BZ35" s="585"/>
      <c r="CA35" s="585"/>
      <c r="CB35" s="585"/>
      <c r="CC35" s="585"/>
      <c r="CD35" s="585"/>
      <c r="CE35" s="585"/>
      <c r="CF35" s="585"/>
      <c r="CG35" s="585"/>
      <c r="CH35" s="585"/>
      <c r="CI35" s="585"/>
      <c r="CJ35" s="585"/>
      <c r="CK35" s="585"/>
      <c r="CL35" s="585"/>
      <c r="CM35" s="585"/>
      <c r="CN35" s="175"/>
      <c r="CO35" s="584">
        <f t="shared" ref="CO35:CO43" si="3">IF(CQ35="","",CO34+1)</f>
        <v>14</v>
      </c>
      <c r="CP35" s="584"/>
      <c r="CQ35" s="585" t="str">
        <f>IF('各会計、関係団体の財政状況及び健全化判断比率'!BS8="","",'各会計、関係団体の財政状況及び健全化判断比率'!BS8)</f>
        <v>刈谷知立みらい電力株式会社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愛知県後期高齢者医療広域連合（一般会計）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愛知県後期高齢者医療広域連合（後期高齢者医療特別会計）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aDZ5x4NEgS1T98DwQHHeHDlOMcwykkdvJwIhCu5+sPJaDAF7lVtO2J6z4aH+QhitHmH2HLRM8fLR2jUglcOBIQ==" saltValue="uz6q2cn/n1PI74SDe0gn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37763649</v>
      </c>
      <c r="S5" s="600"/>
      <c r="T5" s="600"/>
      <c r="U5" s="600"/>
      <c r="V5" s="600"/>
      <c r="W5" s="600"/>
      <c r="X5" s="600"/>
      <c r="Y5" s="601"/>
      <c r="Z5" s="602">
        <v>53.9</v>
      </c>
      <c r="AA5" s="602"/>
      <c r="AB5" s="602"/>
      <c r="AC5" s="602"/>
      <c r="AD5" s="603">
        <v>34681054</v>
      </c>
      <c r="AE5" s="603"/>
      <c r="AF5" s="603"/>
      <c r="AG5" s="603"/>
      <c r="AH5" s="603"/>
      <c r="AI5" s="603"/>
      <c r="AJ5" s="603"/>
      <c r="AK5" s="603"/>
      <c r="AL5" s="604">
        <v>83.8</v>
      </c>
      <c r="AM5" s="605"/>
      <c r="AN5" s="605"/>
      <c r="AO5" s="606"/>
      <c r="AP5" s="596" t="s">
        <v>216</v>
      </c>
      <c r="AQ5" s="597"/>
      <c r="AR5" s="597"/>
      <c r="AS5" s="597"/>
      <c r="AT5" s="597"/>
      <c r="AU5" s="597"/>
      <c r="AV5" s="597"/>
      <c r="AW5" s="597"/>
      <c r="AX5" s="597"/>
      <c r="AY5" s="597"/>
      <c r="AZ5" s="597"/>
      <c r="BA5" s="597"/>
      <c r="BB5" s="597"/>
      <c r="BC5" s="597"/>
      <c r="BD5" s="597"/>
      <c r="BE5" s="597"/>
      <c r="BF5" s="598"/>
      <c r="BG5" s="610">
        <v>34681054</v>
      </c>
      <c r="BH5" s="611"/>
      <c r="BI5" s="611"/>
      <c r="BJ5" s="611"/>
      <c r="BK5" s="611"/>
      <c r="BL5" s="611"/>
      <c r="BM5" s="611"/>
      <c r="BN5" s="612"/>
      <c r="BO5" s="613">
        <v>91.8</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407467</v>
      </c>
      <c r="S6" s="611"/>
      <c r="T6" s="611"/>
      <c r="U6" s="611"/>
      <c r="V6" s="611"/>
      <c r="W6" s="611"/>
      <c r="X6" s="611"/>
      <c r="Y6" s="612"/>
      <c r="Z6" s="613">
        <v>0.6</v>
      </c>
      <c r="AA6" s="613"/>
      <c r="AB6" s="613"/>
      <c r="AC6" s="613"/>
      <c r="AD6" s="614">
        <v>407467</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34681054</v>
      </c>
      <c r="BH6" s="611"/>
      <c r="BI6" s="611"/>
      <c r="BJ6" s="611"/>
      <c r="BK6" s="611"/>
      <c r="BL6" s="611"/>
      <c r="BM6" s="611"/>
      <c r="BN6" s="612"/>
      <c r="BO6" s="613">
        <v>91.8</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388088</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388088</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13416</v>
      </c>
      <c r="S7" s="611"/>
      <c r="T7" s="611"/>
      <c r="U7" s="611"/>
      <c r="V7" s="611"/>
      <c r="W7" s="611"/>
      <c r="X7" s="611"/>
      <c r="Y7" s="612"/>
      <c r="Z7" s="613">
        <v>0</v>
      </c>
      <c r="AA7" s="613"/>
      <c r="AB7" s="613"/>
      <c r="AC7" s="613"/>
      <c r="AD7" s="614">
        <v>13416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16246756</v>
      </c>
      <c r="BH7" s="611"/>
      <c r="BI7" s="611"/>
      <c r="BJ7" s="611"/>
      <c r="BK7" s="611"/>
      <c r="BL7" s="611"/>
      <c r="BM7" s="611"/>
      <c r="BN7" s="612"/>
      <c r="BO7" s="613">
        <v>43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7052135</v>
      </c>
      <c r="CS7" s="611"/>
      <c r="CT7" s="611"/>
      <c r="CU7" s="611"/>
      <c r="CV7" s="611"/>
      <c r="CW7" s="611"/>
      <c r="CX7" s="611"/>
      <c r="CY7" s="612"/>
      <c r="CZ7" s="613">
        <v>11.1</v>
      </c>
      <c r="DA7" s="613"/>
      <c r="DB7" s="613"/>
      <c r="DC7" s="613"/>
      <c r="DD7" s="619">
        <v>147917</v>
      </c>
      <c r="DE7" s="611"/>
      <c r="DF7" s="611"/>
      <c r="DG7" s="611"/>
      <c r="DH7" s="611"/>
      <c r="DI7" s="611"/>
      <c r="DJ7" s="611"/>
      <c r="DK7" s="611"/>
      <c r="DL7" s="611"/>
      <c r="DM7" s="611"/>
      <c r="DN7" s="611"/>
      <c r="DO7" s="611"/>
      <c r="DP7" s="612"/>
      <c r="DQ7" s="619">
        <v>6398045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278386</v>
      </c>
      <c r="S8" s="611"/>
      <c r="T8" s="611"/>
      <c r="U8" s="611"/>
      <c r="V8" s="611"/>
      <c r="W8" s="611"/>
      <c r="X8" s="611"/>
      <c r="Y8" s="612"/>
      <c r="Z8" s="613">
        <v>0.4</v>
      </c>
      <c r="AA8" s="613"/>
      <c r="AB8" s="613"/>
      <c r="AC8" s="613"/>
      <c r="AD8" s="614">
        <v>278386</v>
      </c>
      <c r="AE8" s="614"/>
      <c r="AF8" s="614"/>
      <c r="AG8" s="614"/>
      <c r="AH8" s="614"/>
      <c r="AI8" s="614"/>
      <c r="AJ8" s="614"/>
      <c r="AK8" s="614"/>
      <c r="AL8" s="615">
        <v>0.7</v>
      </c>
      <c r="AM8" s="616"/>
      <c r="AN8" s="616"/>
      <c r="AO8" s="617"/>
      <c r="AP8" s="607" t="s">
        <v>227</v>
      </c>
      <c r="AQ8" s="608"/>
      <c r="AR8" s="608"/>
      <c r="AS8" s="608"/>
      <c r="AT8" s="608"/>
      <c r="AU8" s="608"/>
      <c r="AV8" s="608"/>
      <c r="AW8" s="608"/>
      <c r="AX8" s="608"/>
      <c r="AY8" s="608"/>
      <c r="AZ8" s="608"/>
      <c r="BA8" s="608"/>
      <c r="BB8" s="608"/>
      <c r="BC8" s="608"/>
      <c r="BD8" s="608"/>
      <c r="BE8" s="608"/>
      <c r="BF8" s="609"/>
      <c r="BG8" s="610">
        <v>300256</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24783441</v>
      </c>
      <c r="CS8" s="611"/>
      <c r="CT8" s="611"/>
      <c r="CU8" s="611"/>
      <c r="CV8" s="611"/>
      <c r="CW8" s="611"/>
      <c r="CX8" s="611"/>
      <c r="CY8" s="612"/>
      <c r="CZ8" s="613">
        <v>39</v>
      </c>
      <c r="DA8" s="613"/>
      <c r="DB8" s="613"/>
      <c r="DC8" s="613"/>
      <c r="DD8" s="619">
        <v>834883</v>
      </c>
      <c r="DE8" s="611"/>
      <c r="DF8" s="611"/>
      <c r="DG8" s="611"/>
      <c r="DH8" s="611"/>
      <c r="DI8" s="611"/>
      <c r="DJ8" s="611"/>
      <c r="DK8" s="611"/>
      <c r="DL8" s="611"/>
      <c r="DM8" s="611"/>
      <c r="DN8" s="611"/>
      <c r="DO8" s="611"/>
      <c r="DP8" s="612"/>
      <c r="DQ8" s="619">
        <v>14866708</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286414</v>
      </c>
      <c r="S9" s="611"/>
      <c r="T9" s="611"/>
      <c r="U9" s="611"/>
      <c r="V9" s="611"/>
      <c r="W9" s="611"/>
      <c r="X9" s="611"/>
      <c r="Y9" s="612"/>
      <c r="Z9" s="613">
        <v>0.4</v>
      </c>
      <c r="AA9" s="613"/>
      <c r="AB9" s="613"/>
      <c r="AC9" s="613"/>
      <c r="AD9" s="614">
        <v>286414</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12252158</v>
      </c>
      <c r="BH9" s="611"/>
      <c r="BI9" s="611"/>
      <c r="BJ9" s="611"/>
      <c r="BK9" s="611"/>
      <c r="BL9" s="611"/>
      <c r="BM9" s="611"/>
      <c r="BN9" s="612"/>
      <c r="BO9" s="613">
        <v>32.4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5217133</v>
      </c>
      <c r="CS9" s="611"/>
      <c r="CT9" s="611"/>
      <c r="CU9" s="611"/>
      <c r="CV9" s="611"/>
      <c r="CW9" s="611"/>
      <c r="CX9" s="611"/>
      <c r="CY9" s="612"/>
      <c r="CZ9" s="613">
        <v>8.1999999999999993</v>
      </c>
      <c r="DA9" s="613"/>
      <c r="DB9" s="613"/>
      <c r="DC9" s="613"/>
      <c r="DD9" s="619">
        <v>285610</v>
      </c>
      <c r="DE9" s="611"/>
      <c r="DF9" s="611"/>
      <c r="DG9" s="611"/>
      <c r="DH9" s="611"/>
      <c r="DI9" s="611"/>
      <c r="DJ9" s="611"/>
      <c r="DK9" s="611"/>
      <c r="DL9" s="611"/>
      <c r="DM9" s="611"/>
      <c r="DN9" s="611"/>
      <c r="DO9" s="611"/>
      <c r="DP9" s="612"/>
      <c r="DQ9" s="619">
        <v>4803734</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489448</v>
      </c>
      <c r="BH10" s="611"/>
      <c r="BI10" s="611"/>
      <c r="BJ10" s="611"/>
      <c r="BK10" s="611"/>
      <c r="BL10" s="611"/>
      <c r="BM10" s="611"/>
      <c r="BN10" s="612"/>
      <c r="BO10" s="613">
        <v>1.3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133400</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33400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4307990</v>
      </c>
      <c r="S11" s="611"/>
      <c r="T11" s="611"/>
      <c r="U11" s="611"/>
      <c r="V11" s="611"/>
      <c r="W11" s="611"/>
      <c r="X11" s="611"/>
      <c r="Y11" s="612"/>
      <c r="Z11" s="615">
        <v>6.1</v>
      </c>
      <c r="AA11" s="616"/>
      <c r="AB11" s="616"/>
      <c r="AC11" s="622"/>
      <c r="AD11" s="619">
        <v>4307990</v>
      </c>
      <c r="AE11" s="611"/>
      <c r="AF11" s="611"/>
      <c r="AG11" s="611"/>
      <c r="AH11" s="611"/>
      <c r="AI11" s="611"/>
      <c r="AJ11" s="611"/>
      <c r="AK11" s="612"/>
      <c r="AL11" s="615">
        <v>10.4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3204894</v>
      </c>
      <c r="BH11" s="611"/>
      <c r="BI11" s="611"/>
      <c r="BJ11" s="611"/>
      <c r="BK11" s="611"/>
      <c r="BL11" s="611"/>
      <c r="BM11" s="611"/>
      <c r="BN11" s="612"/>
      <c r="BO11" s="613">
        <v>8.5</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703471</v>
      </c>
      <c r="CS11" s="611"/>
      <c r="CT11" s="611"/>
      <c r="CU11" s="611"/>
      <c r="CV11" s="611"/>
      <c r="CW11" s="611"/>
      <c r="CX11" s="611"/>
      <c r="CY11" s="612"/>
      <c r="CZ11" s="613">
        <v>1.1000000000000001</v>
      </c>
      <c r="DA11" s="613"/>
      <c r="DB11" s="613"/>
      <c r="DC11" s="613"/>
      <c r="DD11" s="619">
        <v>209529</v>
      </c>
      <c r="DE11" s="611"/>
      <c r="DF11" s="611"/>
      <c r="DG11" s="611"/>
      <c r="DH11" s="611"/>
      <c r="DI11" s="611"/>
      <c r="DJ11" s="611"/>
      <c r="DK11" s="611"/>
      <c r="DL11" s="611"/>
      <c r="DM11" s="611"/>
      <c r="DN11" s="611"/>
      <c r="DO11" s="611"/>
      <c r="DP11" s="612"/>
      <c r="DQ11" s="619">
        <v>617983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16948354</v>
      </c>
      <c r="BH12" s="611"/>
      <c r="BI12" s="611"/>
      <c r="BJ12" s="611"/>
      <c r="BK12" s="611"/>
      <c r="BL12" s="611"/>
      <c r="BM12" s="611"/>
      <c r="BN12" s="612"/>
      <c r="BO12" s="613">
        <v>44.9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2026575</v>
      </c>
      <c r="CS12" s="611"/>
      <c r="CT12" s="611"/>
      <c r="CU12" s="611"/>
      <c r="CV12" s="611"/>
      <c r="CW12" s="611"/>
      <c r="CX12" s="611"/>
      <c r="CY12" s="612"/>
      <c r="CZ12" s="613">
        <v>3.2</v>
      </c>
      <c r="DA12" s="613"/>
      <c r="DB12" s="613"/>
      <c r="DC12" s="613"/>
      <c r="DD12" s="619">
        <v>436036</v>
      </c>
      <c r="DE12" s="611"/>
      <c r="DF12" s="611"/>
      <c r="DG12" s="611"/>
      <c r="DH12" s="611"/>
      <c r="DI12" s="611"/>
      <c r="DJ12" s="611"/>
      <c r="DK12" s="611"/>
      <c r="DL12" s="611"/>
      <c r="DM12" s="611"/>
      <c r="DN12" s="611"/>
      <c r="DO12" s="611"/>
      <c r="DP12" s="612"/>
      <c r="DQ12" s="619">
        <v>1149246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16928267</v>
      </c>
      <c r="BH13" s="611"/>
      <c r="BI13" s="611"/>
      <c r="BJ13" s="611"/>
      <c r="BK13" s="611"/>
      <c r="BL13" s="611"/>
      <c r="BM13" s="611"/>
      <c r="BN13" s="612"/>
      <c r="BO13" s="613">
        <v>44.8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10019246</v>
      </c>
      <c r="CS13" s="611"/>
      <c r="CT13" s="611"/>
      <c r="CU13" s="611"/>
      <c r="CV13" s="611"/>
      <c r="CW13" s="611"/>
      <c r="CX13" s="611"/>
      <c r="CY13" s="612"/>
      <c r="CZ13" s="613">
        <v>15.8</v>
      </c>
      <c r="DA13" s="613"/>
      <c r="DB13" s="613"/>
      <c r="DC13" s="613"/>
      <c r="DD13" s="619">
        <v>4360185</v>
      </c>
      <c r="DE13" s="611"/>
      <c r="DF13" s="611"/>
      <c r="DG13" s="611"/>
      <c r="DH13" s="611"/>
      <c r="DI13" s="611"/>
      <c r="DJ13" s="611"/>
      <c r="DK13" s="611"/>
      <c r="DL13" s="611"/>
      <c r="DM13" s="611"/>
      <c r="DN13" s="611"/>
      <c r="DO13" s="611"/>
      <c r="DP13" s="612"/>
      <c r="DQ13" s="619">
        <v>7617349</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792</v>
      </c>
      <c r="S14" s="611"/>
      <c r="T14" s="611"/>
      <c r="U14" s="611"/>
      <c r="V14" s="611"/>
      <c r="W14" s="611"/>
      <c r="X14" s="611"/>
      <c r="Y14" s="612"/>
      <c r="Z14" s="613">
        <v>0</v>
      </c>
      <c r="AA14" s="613"/>
      <c r="AB14" s="613"/>
      <c r="AC14" s="613"/>
      <c r="AD14" s="614">
        <v>792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349973</v>
      </c>
      <c r="BH14" s="611"/>
      <c r="BI14" s="611"/>
      <c r="BJ14" s="611"/>
      <c r="BK14" s="611"/>
      <c r="BL14" s="611"/>
      <c r="BM14" s="611"/>
      <c r="BN14" s="612"/>
      <c r="BO14" s="613">
        <v>0.9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1703526</v>
      </c>
      <c r="CS14" s="611"/>
      <c r="CT14" s="611"/>
      <c r="CU14" s="611"/>
      <c r="CV14" s="611"/>
      <c r="CW14" s="611"/>
      <c r="CX14" s="611"/>
      <c r="CY14" s="612"/>
      <c r="CZ14" s="613">
        <v>2.7</v>
      </c>
      <c r="DA14" s="613"/>
      <c r="DB14" s="613"/>
      <c r="DC14" s="613"/>
      <c r="DD14" s="619">
        <v>104064</v>
      </c>
      <c r="DE14" s="611"/>
      <c r="DF14" s="611"/>
      <c r="DG14" s="611"/>
      <c r="DH14" s="611"/>
      <c r="DI14" s="611"/>
      <c r="DJ14" s="611"/>
      <c r="DK14" s="611"/>
      <c r="DL14" s="611"/>
      <c r="DM14" s="611"/>
      <c r="DN14" s="611"/>
      <c r="DO14" s="611"/>
      <c r="DP14" s="612"/>
      <c r="DQ14" s="619">
        <v>1648631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1135971</v>
      </c>
      <c r="BH15" s="611"/>
      <c r="BI15" s="611"/>
      <c r="BJ15" s="611"/>
      <c r="BK15" s="611"/>
      <c r="BL15" s="611"/>
      <c r="BM15" s="611"/>
      <c r="BN15" s="612"/>
      <c r="BO15" s="613">
        <v>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10228376</v>
      </c>
      <c r="CS15" s="611"/>
      <c r="CT15" s="611"/>
      <c r="CU15" s="611"/>
      <c r="CV15" s="611"/>
      <c r="CW15" s="611"/>
      <c r="CX15" s="611"/>
      <c r="CY15" s="612"/>
      <c r="CZ15" s="613">
        <v>16.100000000000001</v>
      </c>
      <c r="DA15" s="613"/>
      <c r="DB15" s="613"/>
      <c r="DC15" s="613"/>
      <c r="DD15" s="619">
        <v>2827398</v>
      </c>
      <c r="DE15" s="611"/>
      <c r="DF15" s="611"/>
      <c r="DG15" s="611"/>
      <c r="DH15" s="611"/>
      <c r="DI15" s="611"/>
      <c r="DJ15" s="611"/>
      <c r="DK15" s="611"/>
      <c r="DL15" s="611"/>
      <c r="DM15" s="611"/>
      <c r="DN15" s="611"/>
      <c r="DO15" s="611"/>
      <c r="DP15" s="612"/>
      <c r="DQ15" s="619">
        <v>7127631</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99155</v>
      </c>
      <c r="S16" s="611"/>
      <c r="T16" s="611"/>
      <c r="U16" s="611"/>
      <c r="V16" s="611"/>
      <c r="W16" s="611"/>
      <c r="X16" s="611"/>
      <c r="Y16" s="612"/>
      <c r="Z16" s="613">
        <v>0.1</v>
      </c>
      <c r="AA16" s="613"/>
      <c r="AB16" s="613"/>
      <c r="AC16" s="613"/>
      <c r="AD16" s="614">
        <v>99155</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846290</v>
      </c>
      <c r="S17" s="611"/>
      <c r="T17" s="611"/>
      <c r="U17" s="611"/>
      <c r="V17" s="611"/>
      <c r="W17" s="611"/>
      <c r="X17" s="611"/>
      <c r="Y17" s="612"/>
      <c r="Z17" s="613">
        <v>1.2</v>
      </c>
      <c r="AA17" s="613"/>
      <c r="AB17" s="613"/>
      <c r="AC17" s="613"/>
      <c r="AD17" s="614">
        <v>846290</v>
      </c>
      <c r="AE17" s="614"/>
      <c r="AF17" s="614"/>
      <c r="AG17" s="614"/>
      <c r="AH17" s="614"/>
      <c r="AI17" s="614"/>
      <c r="AJ17" s="614"/>
      <c r="AK17" s="614"/>
      <c r="AL17" s="615">
        <v>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1343206</v>
      </c>
      <c r="CS17" s="611"/>
      <c r="CT17" s="611"/>
      <c r="CU17" s="611"/>
      <c r="CV17" s="611"/>
      <c r="CW17" s="611"/>
      <c r="CX17" s="611"/>
      <c r="CY17" s="612"/>
      <c r="CZ17" s="613">
        <v>2.1</v>
      </c>
      <c r="DA17" s="613"/>
      <c r="DB17" s="613"/>
      <c r="DC17" s="613"/>
      <c r="DD17" s="619" t="s">
        <v>122</v>
      </c>
      <c r="DE17" s="611"/>
      <c r="DF17" s="611"/>
      <c r="DG17" s="611"/>
      <c r="DH17" s="611"/>
      <c r="DI17" s="611"/>
      <c r="DJ17" s="611"/>
      <c r="DK17" s="611"/>
      <c r="DL17" s="611"/>
      <c r="DM17" s="611"/>
      <c r="DN17" s="611"/>
      <c r="DO17" s="611"/>
      <c r="DP17" s="612"/>
      <c r="DQ17" s="619">
        <v>1322923</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214722</v>
      </c>
      <c r="S18" s="611"/>
      <c r="T18" s="611"/>
      <c r="U18" s="611"/>
      <c r="V18" s="611"/>
      <c r="W18" s="611"/>
      <c r="X18" s="611"/>
      <c r="Y18" s="612"/>
      <c r="Z18" s="613">
        <v>0.3</v>
      </c>
      <c r="AA18" s="613"/>
      <c r="AB18" s="613"/>
      <c r="AC18" s="613"/>
      <c r="AD18" s="614">
        <v>214722</v>
      </c>
      <c r="AE18" s="614"/>
      <c r="AF18" s="614"/>
      <c r="AG18" s="614"/>
      <c r="AH18" s="614"/>
      <c r="AI18" s="614"/>
      <c r="AJ18" s="614"/>
      <c r="AK18" s="614"/>
      <c r="AL18" s="615">
        <v>0.5</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192910</v>
      </c>
      <c r="S19" s="611"/>
      <c r="T19" s="611"/>
      <c r="U19" s="611"/>
      <c r="V19" s="611"/>
      <c r="W19" s="611"/>
      <c r="X19" s="611"/>
      <c r="Y19" s="612"/>
      <c r="Z19" s="613">
        <v>0.3</v>
      </c>
      <c r="AA19" s="613"/>
      <c r="AB19" s="613"/>
      <c r="AC19" s="613"/>
      <c r="AD19" s="614">
        <v>192910</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3082595</v>
      </c>
      <c r="BH19" s="611"/>
      <c r="BI19" s="611"/>
      <c r="BJ19" s="611"/>
      <c r="BK19" s="611"/>
      <c r="BL19" s="611"/>
      <c r="BM19" s="611"/>
      <c r="BN19" s="612"/>
      <c r="BO19" s="613">
        <v>8.1999999999999993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21812</v>
      </c>
      <c r="S20" s="611"/>
      <c r="T20" s="611"/>
      <c r="U20" s="611"/>
      <c r="V20" s="611"/>
      <c r="W20" s="611"/>
      <c r="X20" s="611"/>
      <c r="Y20" s="612"/>
      <c r="Z20" s="613">
        <v>0</v>
      </c>
      <c r="AA20" s="613"/>
      <c r="AB20" s="613"/>
      <c r="AC20" s="613"/>
      <c r="AD20" s="614">
        <v>21812</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3082595</v>
      </c>
      <c r="BH20" s="611"/>
      <c r="BI20" s="611"/>
      <c r="BJ20" s="611"/>
      <c r="BK20" s="611"/>
      <c r="BL20" s="611"/>
      <c r="BM20" s="611"/>
      <c r="BN20" s="612"/>
      <c r="BO20" s="613">
        <v>8.1999999999999993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63598597</v>
      </c>
      <c r="CS20" s="611"/>
      <c r="CT20" s="611"/>
      <c r="CU20" s="611"/>
      <c r="CV20" s="611"/>
      <c r="CW20" s="611"/>
      <c r="CX20" s="611"/>
      <c r="CY20" s="612"/>
      <c r="CZ20" s="613">
        <v>100</v>
      </c>
      <c r="DA20" s="613"/>
      <c r="DB20" s="613"/>
      <c r="DC20" s="613"/>
      <c r="DD20" s="619">
        <v>9205622</v>
      </c>
      <c r="DE20" s="611"/>
      <c r="DF20" s="611"/>
      <c r="DG20" s="611"/>
      <c r="DH20" s="611"/>
      <c r="DI20" s="611"/>
      <c r="DJ20" s="611"/>
      <c r="DK20" s="611"/>
      <c r="DL20" s="611"/>
      <c r="DM20" s="611"/>
      <c r="DN20" s="611"/>
      <c r="DO20" s="611"/>
      <c r="DP20" s="612"/>
      <c r="DQ20" s="619">
        <v>45973738</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61460</v>
      </c>
      <c r="S21" s="611"/>
      <c r="T21" s="611"/>
      <c r="U21" s="611"/>
      <c r="V21" s="611"/>
      <c r="W21" s="611"/>
      <c r="X21" s="611"/>
      <c r="Y21" s="612"/>
      <c r="Z21" s="613">
        <v>0.1</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61460</v>
      </c>
      <c r="S23" s="611"/>
      <c r="T23" s="611"/>
      <c r="U23" s="611"/>
      <c r="V23" s="611"/>
      <c r="W23" s="611"/>
      <c r="X23" s="611"/>
      <c r="Y23" s="612"/>
      <c r="Z23" s="613">
        <v>0.1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3082595</v>
      </c>
      <c r="BH23" s="611"/>
      <c r="BI23" s="611"/>
      <c r="BJ23" s="611"/>
      <c r="BK23" s="611"/>
      <c r="BL23" s="611"/>
      <c r="BM23" s="611"/>
      <c r="BN23" s="612"/>
      <c r="BO23" s="613">
        <v>8.1999999999999993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26546029</v>
      </c>
      <c r="CS24" s="600"/>
      <c r="CT24" s="600"/>
      <c r="CU24" s="600"/>
      <c r="CV24" s="600"/>
      <c r="CW24" s="600"/>
      <c r="CX24" s="600"/>
      <c r="CY24" s="601"/>
      <c r="CZ24" s="604">
        <v>41.7</v>
      </c>
      <c r="DA24" s="605"/>
      <c r="DB24" s="605"/>
      <c r="DC24" s="621"/>
      <c r="DD24" s="645">
        <v>17469617</v>
      </c>
      <c r="DE24" s="600"/>
      <c r="DF24" s="600"/>
      <c r="DG24" s="600"/>
      <c r="DH24" s="600"/>
      <c r="DI24" s="600"/>
      <c r="DJ24" s="600"/>
      <c r="DK24" s="601"/>
      <c r="DL24" s="645">
        <v>16169724</v>
      </c>
      <c r="DM24" s="600"/>
      <c r="DN24" s="600"/>
      <c r="DO24" s="600"/>
      <c r="DP24" s="600"/>
      <c r="DQ24" s="600"/>
      <c r="DR24" s="600"/>
      <c r="DS24" s="600"/>
      <c r="DT24" s="600"/>
      <c r="DU24" s="600"/>
      <c r="DV24" s="601"/>
      <c r="DW24" s="604">
        <v>39.1</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44279741</v>
      </c>
      <c r="S25" s="611"/>
      <c r="T25" s="611"/>
      <c r="U25" s="611"/>
      <c r="V25" s="611"/>
      <c r="W25" s="611"/>
      <c r="X25" s="611"/>
      <c r="Y25" s="612"/>
      <c r="Z25" s="613">
        <v>63.2</v>
      </c>
      <c r="AA25" s="613"/>
      <c r="AB25" s="613"/>
      <c r="AC25" s="613"/>
      <c r="AD25" s="614">
        <v>41135686</v>
      </c>
      <c r="AE25" s="614"/>
      <c r="AF25" s="614"/>
      <c r="AG25" s="614"/>
      <c r="AH25" s="614"/>
      <c r="AI25" s="614"/>
      <c r="AJ25" s="614"/>
      <c r="AK25" s="614"/>
      <c r="AL25" s="615">
        <v>99.4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10563695</v>
      </c>
      <c r="CS25" s="642"/>
      <c r="CT25" s="642"/>
      <c r="CU25" s="642"/>
      <c r="CV25" s="642"/>
      <c r="CW25" s="642"/>
      <c r="CX25" s="642"/>
      <c r="CY25" s="643"/>
      <c r="CZ25" s="615">
        <v>16.600000000000001</v>
      </c>
      <c r="DA25" s="640"/>
      <c r="DB25" s="640"/>
      <c r="DC25" s="644"/>
      <c r="DD25" s="619">
        <v>9695791</v>
      </c>
      <c r="DE25" s="642"/>
      <c r="DF25" s="642"/>
      <c r="DG25" s="642"/>
      <c r="DH25" s="642"/>
      <c r="DI25" s="642"/>
      <c r="DJ25" s="642"/>
      <c r="DK25" s="643"/>
      <c r="DL25" s="619">
        <v>9625417</v>
      </c>
      <c r="DM25" s="642"/>
      <c r="DN25" s="642"/>
      <c r="DO25" s="642"/>
      <c r="DP25" s="642"/>
      <c r="DQ25" s="642"/>
      <c r="DR25" s="642"/>
      <c r="DS25" s="642"/>
      <c r="DT25" s="642"/>
      <c r="DU25" s="642"/>
      <c r="DV25" s="643"/>
      <c r="DW25" s="615">
        <v>23.2</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19345</v>
      </c>
      <c r="S26" s="611"/>
      <c r="T26" s="611"/>
      <c r="U26" s="611"/>
      <c r="V26" s="611"/>
      <c r="W26" s="611"/>
      <c r="X26" s="611"/>
      <c r="Y26" s="612"/>
      <c r="Z26" s="613">
        <v>0</v>
      </c>
      <c r="AA26" s="613"/>
      <c r="AB26" s="613"/>
      <c r="AC26" s="613"/>
      <c r="AD26" s="614">
        <v>19345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6321720</v>
      </c>
      <c r="CS26" s="611"/>
      <c r="CT26" s="611"/>
      <c r="CU26" s="611"/>
      <c r="CV26" s="611"/>
      <c r="CW26" s="611"/>
      <c r="CX26" s="611"/>
      <c r="CY26" s="612"/>
      <c r="CZ26" s="615">
        <v>9.9</v>
      </c>
      <c r="DA26" s="640"/>
      <c r="DB26" s="640"/>
      <c r="DC26" s="644"/>
      <c r="DD26" s="619">
        <v>5846508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154839</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37763649</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14639128</v>
      </c>
      <c r="CS27" s="642"/>
      <c r="CT27" s="642"/>
      <c r="CU27" s="642"/>
      <c r="CV27" s="642"/>
      <c r="CW27" s="642"/>
      <c r="CX27" s="642"/>
      <c r="CY27" s="643"/>
      <c r="CZ27" s="615">
        <v>23</v>
      </c>
      <c r="DA27" s="640"/>
      <c r="DB27" s="640"/>
      <c r="DC27" s="644"/>
      <c r="DD27" s="619">
        <v>6450903</v>
      </c>
      <c r="DE27" s="642"/>
      <c r="DF27" s="642"/>
      <c r="DG27" s="642"/>
      <c r="DH27" s="642"/>
      <c r="DI27" s="642"/>
      <c r="DJ27" s="642"/>
      <c r="DK27" s="643"/>
      <c r="DL27" s="619">
        <v>5221384</v>
      </c>
      <c r="DM27" s="642"/>
      <c r="DN27" s="642"/>
      <c r="DO27" s="642"/>
      <c r="DP27" s="642"/>
      <c r="DQ27" s="642"/>
      <c r="DR27" s="642"/>
      <c r="DS27" s="642"/>
      <c r="DT27" s="642"/>
      <c r="DU27" s="642"/>
      <c r="DV27" s="643"/>
      <c r="DW27" s="615">
        <v>12.6</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1282928</v>
      </c>
      <c r="S28" s="611"/>
      <c r="T28" s="611"/>
      <c r="U28" s="611"/>
      <c r="V28" s="611"/>
      <c r="W28" s="611"/>
      <c r="X28" s="611"/>
      <c r="Y28" s="612"/>
      <c r="Z28" s="613">
        <v>1.8</v>
      </c>
      <c r="AA28" s="613"/>
      <c r="AB28" s="613"/>
      <c r="AC28" s="613"/>
      <c r="AD28" s="614">
        <v>136494</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1343206</v>
      </c>
      <c r="CS28" s="611"/>
      <c r="CT28" s="611"/>
      <c r="CU28" s="611"/>
      <c r="CV28" s="611"/>
      <c r="CW28" s="611"/>
      <c r="CX28" s="611"/>
      <c r="CY28" s="612"/>
      <c r="CZ28" s="615">
        <v>2.1</v>
      </c>
      <c r="DA28" s="640"/>
      <c r="DB28" s="640"/>
      <c r="DC28" s="644"/>
      <c r="DD28" s="619">
        <v>1322923</v>
      </c>
      <c r="DE28" s="611"/>
      <c r="DF28" s="611"/>
      <c r="DG28" s="611"/>
      <c r="DH28" s="611"/>
      <c r="DI28" s="611"/>
      <c r="DJ28" s="611"/>
      <c r="DK28" s="612"/>
      <c r="DL28" s="619">
        <v>1322923</v>
      </c>
      <c r="DM28" s="611"/>
      <c r="DN28" s="611"/>
      <c r="DO28" s="611"/>
      <c r="DP28" s="611"/>
      <c r="DQ28" s="611"/>
      <c r="DR28" s="611"/>
      <c r="DS28" s="611"/>
      <c r="DT28" s="611"/>
      <c r="DU28" s="611"/>
      <c r="DV28" s="612"/>
      <c r="DW28" s="615">
        <v>3.2</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77099</v>
      </c>
      <c r="S29" s="611"/>
      <c r="T29" s="611"/>
      <c r="U29" s="611"/>
      <c r="V29" s="611"/>
      <c r="W29" s="611"/>
      <c r="X29" s="611"/>
      <c r="Y29" s="612"/>
      <c r="Z29" s="613">
        <v>0.1</v>
      </c>
      <c r="AA29" s="613"/>
      <c r="AB29" s="613"/>
      <c r="AC29" s="613"/>
      <c r="AD29" s="614">
        <v>1109</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1343206</v>
      </c>
      <c r="CS29" s="642"/>
      <c r="CT29" s="642"/>
      <c r="CU29" s="642"/>
      <c r="CV29" s="642"/>
      <c r="CW29" s="642"/>
      <c r="CX29" s="642"/>
      <c r="CY29" s="643"/>
      <c r="CZ29" s="615">
        <v>2.1</v>
      </c>
      <c r="DA29" s="640"/>
      <c r="DB29" s="640"/>
      <c r="DC29" s="644"/>
      <c r="DD29" s="619">
        <v>1322923</v>
      </c>
      <c r="DE29" s="642"/>
      <c r="DF29" s="642"/>
      <c r="DG29" s="642"/>
      <c r="DH29" s="642"/>
      <c r="DI29" s="642"/>
      <c r="DJ29" s="642"/>
      <c r="DK29" s="643"/>
      <c r="DL29" s="619">
        <v>1322923</v>
      </c>
      <c r="DM29" s="642"/>
      <c r="DN29" s="642"/>
      <c r="DO29" s="642"/>
      <c r="DP29" s="642"/>
      <c r="DQ29" s="642"/>
      <c r="DR29" s="642"/>
      <c r="DS29" s="642"/>
      <c r="DT29" s="642"/>
      <c r="DU29" s="642"/>
      <c r="DV29" s="643"/>
      <c r="DW29" s="615">
        <v>3.2</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8853174</v>
      </c>
      <c r="S30" s="611"/>
      <c r="T30" s="611"/>
      <c r="U30" s="611"/>
      <c r="V30" s="611"/>
      <c r="W30" s="611"/>
      <c r="X30" s="611"/>
      <c r="Y30" s="612"/>
      <c r="Z30" s="613">
        <v>12.6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1308698</v>
      </c>
      <c r="CS30" s="611"/>
      <c r="CT30" s="611"/>
      <c r="CU30" s="611"/>
      <c r="CV30" s="611"/>
      <c r="CW30" s="611"/>
      <c r="CX30" s="611"/>
      <c r="CY30" s="612"/>
      <c r="CZ30" s="615">
        <v>2.1</v>
      </c>
      <c r="DA30" s="640"/>
      <c r="DB30" s="640"/>
      <c r="DC30" s="644"/>
      <c r="DD30" s="619">
        <v>1291451</v>
      </c>
      <c r="DE30" s="611"/>
      <c r="DF30" s="611"/>
      <c r="DG30" s="611"/>
      <c r="DH30" s="611"/>
      <c r="DI30" s="611"/>
      <c r="DJ30" s="611"/>
      <c r="DK30" s="612"/>
      <c r="DL30" s="619">
        <v>1291451</v>
      </c>
      <c r="DM30" s="611"/>
      <c r="DN30" s="611"/>
      <c r="DO30" s="611"/>
      <c r="DP30" s="611"/>
      <c r="DQ30" s="611"/>
      <c r="DR30" s="611"/>
      <c r="DS30" s="611"/>
      <c r="DT30" s="611"/>
      <c r="DU30" s="611"/>
      <c r="DV30" s="612"/>
      <c r="DW30" s="615">
        <v>3.1</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99.2</v>
      </c>
      <c r="BN31" s="654"/>
      <c r="BO31" s="654"/>
      <c r="BP31" s="654"/>
      <c r="BQ31" s="655"/>
      <c r="BR31" s="666">
        <v>99.7</v>
      </c>
      <c r="BS31" s="654"/>
      <c r="BT31" s="654"/>
      <c r="BU31" s="654"/>
      <c r="BV31" s="654"/>
      <c r="BW31" s="654"/>
      <c r="BX31" s="605">
        <v>99.2</v>
      </c>
      <c r="BY31" s="654"/>
      <c r="BZ31" s="654"/>
      <c r="CA31" s="654"/>
      <c r="CB31" s="655"/>
      <c r="CD31" s="648"/>
      <c r="CE31" s="649"/>
      <c r="CF31" s="607" t="s">
        <v>300</v>
      </c>
      <c r="CG31" s="608"/>
      <c r="CH31" s="608"/>
      <c r="CI31" s="608"/>
      <c r="CJ31" s="608"/>
      <c r="CK31" s="608"/>
      <c r="CL31" s="608"/>
      <c r="CM31" s="608"/>
      <c r="CN31" s="608"/>
      <c r="CO31" s="608"/>
      <c r="CP31" s="608"/>
      <c r="CQ31" s="609"/>
      <c r="CR31" s="610">
        <v>34508</v>
      </c>
      <c r="CS31" s="642"/>
      <c r="CT31" s="642"/>
      <c r="CU31" s="642"/>
      <c r="CV31" s="642"/>
      <c r="CW31" s="642"/>
      <c r="CX31" s="642"/>
      <c r="CY31" s="643"/>
      <c r="CZ31" s="615">
        <v>0.1</v>
      </c>
      <c r="DA31" s="640"/>
      <c r="DB31" s="640"/>
      <c r="DC31" s="644"/>
      <c r="DD31" s="619">
        <v>31472</v>
      </c>
      <c r="DE31" s="642"/>
      <c r="DF31" s="642"/>
      <c r="DG31" s="642"/>
      <c r="DH31" s="642"/>
      <c r="DI31" s="642"/>
      <c r="DJ31" s="642"/>
      <c r="DK31" s="643"/>
      <c r="DL31" s="619">
        <v>31472</v>
      </c>
      <c r="DM31" s="642"/>
      <c r="DN31" s="642"/>
      <c r="DO31" s="642"/>
      <c r="DP31" s="642"/>
      <c r="DQ31" s="642"/>
      <c r="DR31" s="642"/>
      <c r="DS31" s="642"/>
      <c r="DT31" s="642"/>
      <c r="DU31" s="642"/>
      <c r="DV31" s="643"/>
      <c r="DW31" s="615">
        <v>0.1</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3668795</v>
      </c>
      <c r="S32" s="611"/>
      <c r="T32" s="611"/>
      <c r="U32" s="611"/>
      <c r="V32" s="611"/>
      <c r="W32" s="611"/>
      <c r="X32" s="611"/>
      <c r="Y32" s="612"/>
      <c r="Z32" s="613">
        <v>5.2</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98.5</v>
      </c>
      <c r="BN32" s="642"/>
      <c r="BO32" s="642"/>
      <c r="BP32" s="642"/>
      <c r="BQ32" s="665"/>
      <c r="BR32" s="667">
        <v>99.5</v>
      </c>
      <c r="BS32" s="642"/>
      <c r="BT32" s="642"/>
      <c r="BU32" s="642"/>
      <c r="BV32" s="642"/>
      <c r="BW32" s="642"/>
      <c r="BX32" s="616">
        <v>98.6</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143768</v>
      </c>
      <c r="S33" s="611"/>
      <c r="T33" s="611"/>
      <c r="U33" s="611"/>
      <c r="V33" s="611"/>
      <c r="W33" s="611"/>
      <c r="X33" s="611"/>
      <c r="Y33" s="612"/>
      <c r="Z33" s="613">
        <v>0.2</v>
      </c>
      <c r="AA33" s="613"/>
      <c r="AB33" s="613"/>
      <c r="AC33" s="613"/>
      <c r="AD33" s="614">
        <v>78148</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99.7</v>
      </c>
      <c r="BN33" s="669"/>
      <c r="BO33" s="669"/>
      <c r="BP33" s="669"/>
      <c r="BQ33" s="671"/>
      <c r="BR33" s="668">
        <v>99.8</v>
      </c>
      <c r="BS33" s="669"/>
      <c r="BT33" s="669"/>
      <c r="BU33" s="669"/>
      <c r="BV33" s="669"/>
      <c r="BW33" s="669"/>
      <c r="BX33" s="670">
        <v>99.7</v>
      </c>
      <c r="BY33" s="669"/>
      <c r="BZ33" s="669"/>
      <c r="CA33" s="669"/>
      <c r="CB33" s="671"/>
      <c r="CD33" s="607" t="s">
        <v>307</v>
      </c>
      <c r="CE33" s="608"/>
      <c r="CF33" s="608"/>
      <c r="CG33" s="608"/>
      <c r="CH33" s="608"/>
      <c r="CI33" s="608"/>
      <c r="CJ33" s="608"/>
      <c r="CK33" s="608"/>
      <c r="CL33" s="608"/>
      <c r="CM33" s="608"/>
      <c r="CN33" s="608"/>
      <c r="CO33" s="608"/>
      <c r="CP33" s="608"/>
      <c r="CQ33" s="609"/>
      <c r="CR33" s="610">
        <v>27846946</v>
      </c>
      <c r="CS33" s="642"/>
      <c r="CT33" s="642"/>
      <c r="CU33" s="642"/>
      <c r="CV33" s="642"/>
      <c r="CW33" s="642"/>
      <c r="CX33" s="642"/>
      <c r="CY33" s="643"/>
      <c r="CZ33" s="615">
        <v>43.8</v>
      </c>
      <c r="DA33" s="640"/>
      <c r="DB33" s="640"/>
      <c r="DC33" s="644"/>
      <c r="DD33" s="619">
        <v>24414562</v>
      </c>
      <c r="DE33" s="642"/>
      <c r="DF33" s="642"/>
      <c r="DG33" s="642"/>
      <c r="DH33" s="642"/>
      <c r="DI33" s="642"/>
      <c r="DJ33" s="642"/>
      <c r="DK33" s="643"/>
      <c r="DL33" s="619">
        <v>18774977</v>
      </c>
      <c r="DM33" s="642"/>
      <c r="DN33" s="642"/>
      <c r="DO33" s="642"/>
      <c r="DP33" s="642"/>
      <c r="DQ33" s="642"/>
      <c r="DR33" s="642"/>
      <c r="DS33" s="642"/>
      <c r="DT33" s="642"/>
      <c r="DU33" s="642"/>
      <c r="DV33" s="643"/>
      <c r="DW33" s="615">
        <v>45.3</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78888</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13428190</v>
      </c>
      <c r="CS34" s="611"/>
      <c r="CT34" s="611"/>
      <c r="CU34" s="611"/>
      <c r="CV34" s="611"/>
      <c r="CW34" s="611"/>
      <c r="CX34" s="611"/>
      <c r="CY34" s="612"/>
      <c r="CZ34" s="615">
        <v>21.1</v>
      </c>
      <c r="DA34" s="640"/>
      <c r="DB34" s="640"/>
      <c r="DC34" s="644"/>
      <c r="DD34" s="619">
        <v>11593185</v>
      </c>
      <c r="DE34" s="611"/>
      <c r="DF34" s="611"/>
      <c r="DG34" s="611"/>
      <c r="DH34" s="611"/>
      <c r="DI34" s="611"/>
      <c r="DJ34" s="611"/>
      <c r="DK34" s="612"/>
      <c r="DL34" s="619">
        <v>10661174</v>
      </c>
      <c r="DM34" s="611"/>
      <c r="DN34" s="611"/>
      <c r="DO34" s="611"/>
      <c r="DP34" s="611"/>
      <c r="DQ34" s="611"/>
      <c r="DR34" s="611"/>
      <c r="DS34" s="611"/>
      <c r="DT34" s="611"/>
      <c r="DU34" s="611"/>
      <c r="DV34" s="612"/>
      <c r="DW34" s="615">
        <v>25.8</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1764535</v>
      </c>
      <c r="S35" s="611"/>
      <c r="T35" s="611"/>
      <c r="U35" s="611"/>
      <c r="V35" s="611"/>
      <c r="W35" s="611"/>
      <c r="X35" s="611"/>
      <c r="Y35" s="612"/>
      <c r="Z35" s="613">
        <v>2.5</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812143</v>
      </c>
      <c r="CS35" s="642"/>
      <c r="CT35" s="642"/>
      <c r="CU35" s="642"/>
      <c r="CV35" s="642"/>
      <c r="CW35" s="642"/>
      <c r="CX35" s="642"/>
      <c r="CY35" s="643"/>
      <c r="CZ35" s="615">
        <v>1.3</v>
      </c>
      <c r="DA35" s="640"/>
      <c r="DB35" s="640"/>
      <c r="DC35" s="644"/>
      <c r="DD35" s="619">
        <v>589015</v>
      </c>
      <c r="DE35" s="642"/>
      <c r="DF35" s="642"/>
      <c r="DG35" s="642"/>
      <c r="DH35" s="642"/>
      <c r="DI35" s="642"/>
      <c r="DJ35" s="642"/>
      <c r="DK35" s="643"/>
      <c r="DL35" s="619">
        <v>589015</v>
      </c>
      <c r="DM35" s="642"/>
      <c r="DN35" s="642"/>
      <c r="DO35" s="642"/>
      <c r="DP35" s="642"/>
      <c r="DQ35" s="642"/>
      <c r="DR35" s="642"/>
      <c r="DS35" s="642"/>
      <c r="DT35" s="642"/>
      <c r="DU35" s="642"/>
      <c r="DV35" s="643"/>
      <c r="DW35" s="615">
        <v>1.4</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6686382</v>
      </c>
      <c r="S36" s="611"/>
      <c r="T36" s="611"/>
      <c r="U36" s="611"/>
      <c r="V36" s="611"/>
      <c r="W36" s="611"/>
      <c r="X36" s="611"/>
      <c r="Y36" s="612"/>
      <c r="Z36" s="613">
        <v>9.5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6309034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115706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6281943</v>
      </c>
      <c r="CS36" s="611"/>
      <c r="CT36" s="611"/>
      <c r="CU36" s="611"/>
      <c r="CV36" s="611"/>
      <c r="CW36" s="611"/>
      <c r="CX36" s="611"/>
      <c r="CY36" s="612"/>
      <c r="CZ36" s="615">
        <v>9.9</v>
      </c>
      <c r="DA36" s="640"/>
      <c r="DB36" s="640"/>
      <c r="DC36" s="644"/>
      <c r="DD36" s="619">
        <v>6006573</v>
      </c>
      <c r="DE36" s="611"/>
      <c r="DF36" s="611"/>
      <c r="DG36" s="611"/>
      <c r="DH36" s="611"/>
      <c r="DI36" s="611"/>
      <c r="DJ36" s="611"/>
      <c r="DK36" s="612"/>
      <c r="DL36" s="619">
        <v>3978571</v>
      </c>
      <c r="DM36" s="611"/>
      <c r="DN36" s="611"/>
      <c r="DO36" s="611"/>
      <c r="DP36" s="611"/>
      <c r="DQ36" s="611"/>
      <c r="DR36" s="611"/>
      <c r="DS36" s="611"/>
      <c r="DT36" s="611"/>
      <c r="DU36" s="611"/>
      <c r="DV36" s="612"/>
      <c r="DW36" s="615">
        <v>9.6</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1784302</v>
      </c>
      <c r="S37" s="611"/>
      <c r="T37" s="611"/>
      <c r="U37" s="611"/>
      <c r="V37" s="611"/>
      <c r="W37" s="611"/>
      <c r="X37" s="611"/>
      <c r="Y37" s="612"/>
      <c r="Z37" s="613">
        <v>2.5</v>
      </c>
      <c r="AA37" s="613"/>
      <c r="AB37" s="613"/>
      <c r="AC37" s="613"/>
      <c r="AD37" s="614">
        <v>30602</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1934612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-321948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2487518</v>
      </c>
      <c r="CS37" s="642"/>
      <c r="CT37" s="642"/>
      <c r="CU37" s="642"/>
      <c r="CV37" s="642"/>
      <c r="CW37" s="642"/>
      <c r="CX37" s="642"/>
      <c r="CY37" s="643"/>
      <c r="CZ37" s="615">
        <v>3.9</v>
      </c>
      <c r="DA37" s="640"/>
      <c r="DB37" s="640"/>
      <c r="DC37" s="644"/>
      <c r="DD37" s="619">
        <v>2485578</v>
      </c>
      <c r="DE37" s="642"/>
      <c r="DF37" s="642"/>
      <c r="DG37" s="642"/>
      <c r="DH37" s="642"/>
      <c r="DI37" s="642"/>
      <c r="DJ37" s="642"/>
      <c r="DK37" s="643"/>
      <c r="DL37" s="619">
        <v>1727493</v>
      </c>
      <c r="DM37" s="642"/>
      <c r="DN37" s="642"/>
      <c r="DO37" s="642"/>
      <c r="DP37" s="642"/>
      <c r="DQ37" s="642"/>
      <c r="DR37" s="642"/>
      <c r="DS37" s="642"/>
      <c r="DT37" s="642"/>
      <c r="DU37" s="642"/>
      <c r="DV37" s="643"/>
      <c r="DW37" s="615">
        <v>4.2</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1318200</v>
      </c>
      <c r="S38" s="611"/>
      <c r="T38" s="611"/>
      <c r="U38" s="611"/>
      <c r="V38" s="611"/>
      <c r="W38" s="611"/>
      <c r="X38" s="611"/>
      <c r="Y38" s="612"/>
      <c r="Z38" s="613">
        <v>1.9</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343308</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14551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4031114</v>
      </c>
      <c r="CS38" s="611"/>
      <c r="CT38" s="611"/>
      <c r="CU38" s="611"/>
      <c r="CV38" s="611"/>
      <c r="CW38" s="611"/>
      <c r="CX38" s="611"/>
      <c r="CY38" s="612"/>
      <c r="CZ38" s="615">
        <v>6.3</v>
      </c>
      <c r="DA38" s="640"/>
      <c r="DB38" s="640"/>
      <c r="DC38" s="644"/>
      <c r="DD38" s="619">
        <v>3476349</v>
      </c>
      <c r="DE38" s="611"/>
      <c r="DF38" s="611"/>
      <c r="DG38" s="611"/>
      <c r="DH38" s="611"/>
      <c r="DI38" s="611"/>
      <c r="DJ38" s="611"/>
      <c r="DK38" s="612"/>
      <c r="DL38" s="619">
        <v>2870040</v>
      </c>
      <c r="DM38" s="611"/>
      <c r="DN38" s="611"/>
      <c r="DO38" s="611"/>
      <c r="DP38" s="611"/>
      <c r="DQ38" s="611"/>
      <c r="DR38" s="611"/>
      <c r="DS38" s="611"/>
      <c r="DT38" s="611"/>
      <c r="DU38" s="611"/>
      <c r="DV38" s="612"/>
      <c r="DW38" s="615">
        <v>6.9</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21894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1754930</v>
      </c>
      <c r="CS39" s="642"/>
      <c r="CT39" s="642"/>
      <c r="CU39" s="642"/>
      <c r="CV39" s="642"/>
      <c r="CW39" s="642"/>
      <c r="CX39" s="642"/>
      <c r="CY39" s="643"/>
      <c r="CZ39" s="615">
        <v>2.8</v>
      </c>
      <c r="DA39" s="640"/>
      <c r="DB39" s="640"/>
      <c r="DC39" s="644"/>
      <c r="DD39" s="619">
        <v>1709474</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1538626</v>
      </c>
      <c r="CS40" s="611"/>
      <c r="CT40" s="611"/>
      <c r="CU40" s="611"/>
      <c r="CV40" s="611"/>
      <c r="CW40" s="611"/>
      <c r="CX40" s="611"/>
      <c r="CY40" s="612"/>
      <c r="CZ40" s="615">
        <v>2.4</v>
      </c>
      <c r="DA40" s="640"/>
      <c r="DB40" s="640"/>
      <c r="DC40" s="644"/>
      <c r="DD40" s="619">
        <v>1039966</v>
      </c>
      <c r="DE40" s="611"/>
      <c r="DF40" s="611"/>
      <c r="DG40" s="611"/>
      <c r="DH40" s="611"/>
      <c r="DI40" s="611"/>
      <c r="DJ40" s="611"/>
      <c r="DK40" s="612"/>
      <c r="DL40" s="619">
        <v>676177</v>
      </c>
      <c r="DM40" s="611"/>
      <c r="DN40" s="611"/>
      <c r="DO40" s="611"/>
      <c r="DP40" s="611"/>
      <c r="DQ40" s="611"/>
      <c r="DR40" s="611"/>
      <c r="DS40" s="611"/>
      <c r="DT40" s="611"/>
      <c r="DU40" s="611"/>
      <c r="DV40" s="612"/>
      <c r="DW40" s="615">
        <v>1.6</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70111996</v>
      </c>
      <c r="S41" s="683"/>
      <c r="T41" s="683"/>
      <c r="U41" s="683"/>
      <c r="V41" s="683"/>
      <c r="W41" s="683"/>
      <c r="X41" s="683"/>
      <c r="Y41" s="687"/>
      <c r="Z41" s="688">
        <v>100</v>
      </c>
      <c r="AA41" s="688"/>
      <c r="AB41" s="688"/>
      <c r="AC41" s="688"/>
      <c r="AD41" s="689">
        <v>41401384</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995937</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3035177</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333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9205622</v>
      </c>
      <c r="CS42" s="642"/>
      <c r="CT42" s="642"/>
      <c r="CU42" s="642"/>
      <c r="CV42" s="642"/>
      <c r="CW42" s="642"/>
      <c r="CX42" s="642"/>
      <c r="CY42" s="643"/>
      <c r="CZ42" s="615">
        <v>14.5</v>
      </c>
      <c r="DA42" s="640"/>
      <c r="DB42" s="640"/>
      <c r="DC42" s="644"/>
      <c r="DD42" s="619">
        <v>4089559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439385</v>
      </c>
      <c r="CS43" s="642"/>
      <c r="CT43" s="642"/>
      <c r="CU43" s="642"/>
      <c r="CV43" s="642"/>
      <c r="CW43" s="642"/>
      <c r="CX43" s="642"/>
      <c r="CY43" s="643"/>
      <c r="CZ43" s="615">
        <v>0.7</v>
      </c>
      <c r="DA43" s="640"/>
      <c r="DB43" s="640"/>
      <c r="DC43" s="644"/>
      <c r="DD43" s="619">
        <v>439385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9205622</v>
      </c>
      <c r="CS44" s="611"/>
      <c r="CT44" s="611"/>
      <c r="CU44" s="611"/>
      <c r="CV44" s="611"/>
      <c r="CW44" s="611"/>
      <c r="CX44" s="611"/>
      <c r="CY44" s="612"/>
      <c r="CZ44" s="615">
        <v>14.5</v>
      </c>
      <c r="DA44" s="616"/>
      <c r="DB44" s="616"/>
      <c r="DC44" s="622"/>
      <c r="DD44" s="619">
        <v>4089559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1990239</v>
      </c>
      <c r="CS45" s="642"/>
      <c r="CT45" s="642"/>
      <c r="CU45" s="642"/>
      <c r="CV45" s="642"/>
      <c r="CW45" s="642"/>
      <c r="CX45" s="642"/>
      <c r="CY45" s="643"/>
      <c r="CZ45" s="615">
        <v>3.1</v>
      </c>
      <c r="DA45" s="640"/>
      <c r="DB45" s="640"/>
      <c r="DC45" s="644"/>
      <c r="DD45" s="619">
        <v>282128</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7145651</v>
      </c>
      <c r="CS46" s="611"/>
      <c r="CT46" s="611"/>
      <c r="CU46" s="611"/>
      <c r="CV46" s="611"/>
      <c r="CW46" s="611"/>
      <c r="CX46" s="611"/>
      <c r="CY46" s="612"/>
      <c r="CZ46" s="615">
        <v>11.2</v>
      </c>
      <c r="DA46" s="616"/>
      <c r="DB46" s="616"/>
      <c r="DC46" s="622"/>
      <c r="DD46" s="619">
        <v>3737699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63598597</v>
      </c>
      <c r="CS49" s="669"/>
      <c r="CT49" s="669"/>
      <c r="CU49" s="669"/>
      <c r="CV49" s="669"/>
      <c r="CW49" s="669"/>
      <c r="CX49" s="669"/>
      <c r="CY49" s="698"/>
      <c r="CZ49" s="690">
        <v>100</v>
      </c>
      <c r="DA49" s="699"/>
      <c r="DB49" s="699"/>
      <c r="DC49" s="700"/>
      <c r="DD49" s="701">
        <v>45973738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kpBLk0pUOsrR173FUx9JDbP+CCiImnn5LWZjkGqFhFJEhjwQk4TLFI7XSxZGGFqrFCHknTAxdc3ewntH9x5vA==" saltValue="pES7fVxK6PLtlUDKU/lU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70378</v>
      </c>
      <c r="R7" s="740"/>
      <c r="S7" s="740"/>
      <c r="T7" s="740"/>
      <c r="U7" s="740"/>
      <c r="V7" s="740">
        <v>63865</v>
      </c>
      <c r="W7" s="740"/>
      <c r="X7" s="740"/>
      <c r="Y7" s="740"/>
      <c r="Z7" s="740"/>
      <c r="AA7" s="740">
        <v>6513</v>
      </c>
      <c r="AB7" s="740"/>
      <c r="AC7" s="740"/>
      <c r="AD7" s="740"/>
      <c r="AE7" s="741"/>
      <c r="AF7" s="742">
        <v>3876</v>
      </c>
      <c r="AG7" s="743"/>
      <c r="AH7" s="743"/>
      <c r="AI7" s="743"/>
      <c r="AJ7" s="744"/>
      <c r="AK7" s="745">
        <v>1761</v>
      </c>
      <c r="AL7" s="746"/>
      <c r="AM7" s="746"/>
      <c r="AN7" s="746"/>
      <c r="AO7" s="746"/>
      <c r="AP7" s="746">
        <v>9739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554</v>
      </c>
      <c r="BT7" s="734"/>
      <c r="BU7" s="734"/>
      <c r="BV7" s="734"/>
      <c r="BW7" s="734"/>
      <c r="BX7" s="734"/>
      <c r="BY7" s="734"/>
      <c r="BZ7" s="734"/>
      <c r="CA7" s="734"/>
      <c r="CB7" s="734"/>
      <c r="CC7" s="734"/>
      <c r="CD7" s="734"/>
      <c r="CE7" s="734"/>
      <c r="CF7" s="734"/>
      <c r="CG7" s="749"/>
      <c r="CH7" s="730">
        <v>0</v>
      </c>
      <c r="CI7" s="731"/>
      <c r="CJ7" s="731"/>
      <c r="CK7" s="731"/>
      <c r="CL7" s="732"/>
      <c r="CM7" s="730">
        <v>328</v>
      </c>
      <c r="CN7" s="731"/>
      <c r="CO7" s="731"/>
      <c r="CP7" s="731"/>
      <c r="CQ7" s="732"/>
      <c r="CR7" s="730">
        <v>10</v>
      </c>
      <c r="CS7" s="731"/>
      <c r="CT7" s="731"/>
      <c r="CU7" s="731"/>
      <c r="CV7" s="732"/>
      <c r="CW7" s="730" t="s">
        <v>549</v>
      </c>
      <c r="CX7" s="731"/>
      <c r="CY7" s="731"/>
      <c r="CZ7" s="731"/>
      <c r="DA7" s="732"/>
      <c r="DB7" s="730" t="s">
        <v>549</v>
      </c>
      <c r="DC7" s="731"/>
      <c r="DD7" s="731"/>
      <c r="DE7" s="731"/>
      <c r="DF7" s="732"/>
      <c r="DG7" s="730" t="s">
        <v>549</v>
      </c>
      <c r="DH7" s="731"/>
      <c r="DI7" s="731"/>
      <c r="DJ7" s="731"/>
      <c r="DK7" s="732"/>
      <c r="DL7" s="730" t="s">
        <v>549</v>
      </c>
      <c r="DM7" s="731"/>
      <c r="DN7" s="731"/>
      <c r="DO7" s="731"/>
      <c r="DP7" s="732"/>
      <c r="DQ7" s="730" t="s">
        <v>549</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555</v>
      </c>
      <c r="BT8" s="761"/>
      <c r="BU8" s="761"/>
      <c r="BV8" s="761"/>
      <c r="BW8" s="761"/>
      <c r="BX8" s="761"/>
      <c r="BY8" s="761"/>
      <c r="BZ8" s="761"/>
      <c r="CA8" s="761"/>
      <c r="CB8" s="761"/>
      <c r="CC8" s="761"/>
      <c r="CD8" s="761"/>
      <c r="CE8" s="761"/>
      <c r="CF8" s="761"/>
      <c r="CG8" s="762"/>
      <c r="CH8" s="763">
        <v>8</v>
      </c>
      <c r="CI8" s="764"/>
      <c r="CJ8" s="764"/>
      <c r="CK8" s="764"/>
      <c r="CL8" s="765"/>
      <c r="CM8" s="763">
        <v>14</v>
      </c>
      <c r="CN8" s="764"/>
      <c r="CO8" s="764"/>
      <c r="CP8" s="764"/>
      <c r="CQ8" s="765"/>
      <c r="CR8" s="763">
        <v>4</v>
      </c>
      <c r="CS8" s="764"/>
      <c r="CT8" s="764"/>
      <c r="CU8" s="764"/>
      <c r="CV8" s="765"/>
      <c r="CW8" s="763" t="s">
        <v>549</v>
      </c>
      <c r="CX8" s="764"/>
      <c r="CY8" s="764"/>
      <c r="CZ8" s="764"/>
      <c r="DA8" s="765"/>
      <c r="DB8" s="763" t="s">
        <v>549</v>
      </c>
      <c r="DC8" s="764"/>
      <c r="DD8" s="764"/>
      <c r="DE8" s="764"/>
      <c r="DF8" s="765"/>
      <c r="DG8" s="763" t="s">
        <v>549</v>
      </c>
      <c r="DH8" s="764"/>
      <c r="DI8" s="764"/>
      <c r="DJ8" s="764"/>
      <c r="DK8" s="765"/>
      <c r="DL8" s="763" t="s">
        <v>549</v>
      </c>
      <c r="DM8" s="764"/>
      <c r="DN8" s="764"/>
      <c r="DO8" s="764"/>
      <c r="DP8" s="765"/>
      <c r="DQ8" s="763" t="s">
        <v>549</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70319</v>
      </c>
      <c r="R23" s="780"/>
      <c r="S23" s="780"/>
      <c r="T23" s="780"/>
      <c r="U23" s="780"/>
      <c r="V23" s="780">
        <v>63806</v>
      </c>
      <c r="W23" s="780"/>
      <c r="X23" s="780"/>
      <c r="Y23" s="780"/>
      <c r="Z23" s="780"/>
      <c r="AA23" s="780">
        <v>6513</v>
      </c>
      <c r="AB23" s="780"/>
      <c r="AC23" s="780"/>
      <c r="AD23" s="780"/>
      <c r="AE23" s="781"/>
      <c r="AF23" s="782">
        <v>3876</v>
      </c>
      <c r="AG23" s="780"/>
      <c r="AH23" s="780"/>
      <c r="AI23" s="780"/>
      <c r="AJ23" s="783"/>
      <c r="AK23" s="784"/>
      <c r="AL23" s="785"/>
      <c r="AM23" s="785"/>
      <c r="AN23" s="785"/>
      <c r="AO23" s="785"/>
      <c r="AP23" s="780">
        <v>9739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11374</v>
      </c>
      <c r="R28" s="810"/>
      <c r="S28" s="810"/>
      <c r="T28" s="810"/>
      <c r="U28" s="810"/>
      <c r="V28" s="810">
        <v>11258</v>
      </c>
      <c r="W28" s="810"/>
      <c r="X28" s="810"/>
      <c r="Y28" s="810"/>
      <c r="Z28" s="810"/>
      <c r="AA28" s="810">
        <v>116</v>
      </c>
      <c r="AB28" s="810"/>
      <c r="AC28" s="810"/>
      <c r="AD28" s="810"/>
      <c r="AE28" s="811"/>
      <c r="AF28" s="812">
        <v>116</v>
      </c>
      <c r="AG28" s="810"/>
      <c r="AH28" s="810"/>
      <c r="AI28" s="810"/>
      <c r="AJ28" s="813"/>
      <c r="AK28" s="814">
        <v>1266</v>
      </c>
      <c r="AL28" s="815"/>
      <c r="AM28" s="815"/>
      <c r="AN28" s="815"/>
      <c r="AO28" s="815"/>
      <c r="AP28" s="815" t="s">
        <v>549</v>
      </c>
      <c r="AQ28" s="815"/>
      <c r="AR28" s="815"/>
      <c r="AS28" s="815"/>
      <c r="AT28" s="815"/>
      <c r="AU28" s="815" t="s">
        <v>549</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9800</v>
      </c>
      <c r="R29" s="771"/>
      <c r="S29" s="771"/>
      <c r="T29" s="771"/>
      <c r="U29" s="771"/>
      <c r="V29" s="771">
        <v>9458</v>
      </c>
      <c r="W29" s="771"/>
      <c r="X29" s="771"/>
      <c r="Y29" s="771"/>
      <c r="Z29" s="771"/>
      <c r="AA29" s="771">
        <v>342</v>
      </c>
      <c r="AB29" s="771"/>
      <c r="AC29" s="771"/>
      <c r="AD29" s="771"/>
      <c r="AE29" s="772"/>
      <c r="AF29" s="773">
        <v>342</v>
      </c>
      <c r="AG29" s="774"/>
      <c r="AH29" s="774"/>
      <c r="AI29" s="774"/>
      <c r="AJ29" s="775"/>
      <c r="AK29" s="821">
        <v>2033</v>
      </c>
      <c r="AL29" s="817"/>
      <c r="AM29" s="817"/>
      <c r="AN29" s="817"/>
      <c r="AO29" s="817"/>
      <c r="AP29" s="817" t="s">
        <v>549</v>
      </c>
      <c r="AQ29" s="817"/>
      <c r="AR29" s="817"/>
      <c r="AS29" s="817"/>
      <c r="AT29" s="817"/>
      <c r="AU29" s="817" t="s">
        <v>549</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2155</v>
      </c>
      <c r="R30" s="771"/>
      <c r="S30" s="771"/>
      <c r="T30" s="771"/>
      <c r="U30" s="771"/>
      <c r="V30" s="771">
        <v>2150</v>
      </c>
      <c r="W30" s="771"/>
      <c r="X30" s="771"/>
      <c r="Y30" s="771"/>
      <c r="Z30" s="771"/>
      <c r="AA30" s="771">
        <v>4</v>
      </c>
      <c r="AB30" s="771"/>
      <c r="AC30" s="771"/>
      <c r="AD30" s="771"/>
      <c r="AE30" s="772"/>
      <c r="AF30" s="773">
        <v>4</v>
      </c>
      <c r="AG30" s="774"/>
      <c r="AH30" s="774"/>
      <c r="AI30" s="774"/>
      <c r="AJ30" s="775"/>
      <c r="AK30" s="821">
        <v>244</v>
      </c>
      <c r="AL30" s="817"/>
      <c r="AM30" s="817"/>
      <c r="AN30" s="817"/>
      <c r="AO30" s="817"/>
      <c r="AP30" s="817" t="s">
        <v>549</v>
      </c>
      <c r="AQ30" s="817"/>
      <c r="AR30" s="817"/>
      <c r="AS30" s="817"/>
      <c r="AT30" s="817"/>
      <c r="AU30" s="817" t="s">
        <v>549</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2609</v>
      </c>
      <c r="R31" s="771"/>
      <c r="S31" s="771"/>
      <c r="T31" s="771"/>
      <c r="U31" s="771"/>
      <c r="V31" s="771">
        <v>2565</v>
      </c>
      <c r="W31" s="771"/>
      <c r="X31" s="771"/>
      <c r="Y31" s="771"/>
      <c r="Z31" s="771"/>
      <c r="AA31" s="771">
        <v>43</v>
      </c>
      <c r="AB31" s="771"/>
      <c r="AC31" s="771"/>
      <c r="AD31" s="771"/>
      <c r="AE31" s="772"/>
      <c r="AF31" s="773">
        <v>6204</v>
      </c>
      <c r="AG31" s="774"/>
      <c r="AH31" s="774"/>
      <c r="AI31" s="774"/>
      <c r="AJ31" s="775"/>
      <c r="AK31" s="821">
        <v>54836</v>
      </c>
      <c r="AL31" s="817"/>
      <c r="AM31" s="817"/>
      <c r="AN31" s="817"/>
      <c r="AO31" s="817"/>
      <c r="AP31" s="817">
        <v>3477</v>
      </c>
      <c r="AQ31" s="817"/>
      <c r="AR31" s="817"/>
      <c r="AS31" s="817"/>
      <c r="AT31" s="817"/>
      <c r="AU31" s="817" t="s">
        <v>549</v>
      </c>
      <c r="AV31" s="817"/>
      <c r="AW31" s="817"/>
      <c r="AX31" s="817"/>
      <c r="AY31" s="817"/>
      <c r="AZ31" s="818" t="s">
        <v>549</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3442</v>
      </c>
      <c r="R32" s="771"/>
      <c r="S32" s="771"/>
      <c r="T32" s="771"/>
      <c r="U32" s="771"/>
      <c r="V32" s="771">
        <v>3408</v>
      </c>
      <c r="W32" s="771"/>
      <c r="X32" s="771"/>
      <c r="Y32" s="771"/>
      <c r="Z32" s="771"/>
      <c r="AA32" s="771">
        <v>33</v>
      </c>
      <c r="AB32" s="771"/>
      <c r="AC32" s="771"/>
      <c r="AD32" s="771"/>
      <c r="AE32" s="772"/>
      <c r="AF32" s="773">
        <v>680</v>
      </c>
      <c r="AG32" s="774"/>
      <c r="AH32" s="774"/>
      <c r="AI32" s="774"/>
      <c r="AJ32" s="775"/>
      <c r="AK32" s="821">
        <v>1935</v>
      </c>
      <c r="AL32" s="817"/>
      <c r="AM32" s="817"/>
      <c r="AN32" s="817"/>
      <c r="AO32" s="817"/>
      <c r="AP32" s="817">
        <v>15206</v>
      </c>
      <c r="AQ32" s="817"/>
      <c r="AR32" s="817"/>
      <c r="AS32" s="817"/>
      <c r="AT32" s="817"/>
      <c r="AU32" s="817">
        <v>4060</v>
      </c>
      <c r="AV32" s="817"/>
      <c r="AW32" s="817"/>
      <c r="AX32" s="817"/>
      <c r="AY32" s="817"/>
      <c r="AZ32" s="818" t="s">
        <v>549</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394</v>
      </c>
      <c r="C33" s="768"/>
      <c r="D33" s="768"/>
      <c r="E33" s="768"/>
      <c r="F33" s="768"/>
      <c r="G33" s="768"/>
      <c r="H33" s="768"/>
      <c r="I33" s="768"/>
      <c r="J33" s="768"/>
      <c r="K33" s="768"/>
      <c r="L33" s="768"/>
      <c r="M33" s="768"/>
      <c r="N33" s="768"/>
      <c r="O33" s="768"/>
      <c r="P33" s="769"/>
      <c r="Q33" s="770">
        <v>777</v>
      </c>
      <c r="R33" s="771"/>
      <c r="S33" s="771"/>
      <c r="T33" s="771"/>
      <c r="U33" s="771"/>
      <c r="V33" s="771">
        <v>66</v>
      </c>
      <c r="W33" s="771"/>
      <c r="X33" s="771"/>
      <c r="Y33" s="771"/>
      <c r="Z33" s="771"/>
      <c r="AA33" s="771">
        <v>711</v>
      </c>
      <c r="AB33" s="771"/>
      <c r="AC33" s="771"/>
      <c r="AD33" s="771"/>
      <c r="AE33" s="772"/>
      <c r="AF33" s="773">
        <v>708</v>
      </c>
      <c r="AG33" s="774"/>
      <c r="AH33" s="774"/>
      <c r="AI33" s="774"/>
      <c r="AJ33" s="775"/>
      <c r="AK33" s="821" t="s">
        <v>549</v>
      </c>
      <c r="AL33" s="817"/>
      <c r="AM33" s="817"/>
      <c r="AN33" s="817"/>
      <c r="AO33" s="817"/>
      <c r="AP33" s="817" t="s">
        <v>549</v>
      </c>
      <c r="AQ33" s="817"/>
      <c r="AR33" s="817"/>
      <c r="AS33" s="817"/>
      <c r="AT33" s="817"/>
      <c r="AU33" s="817" t="s">
        <v>549</v>
      </c>
      <c r="AV33" s="817"/>
      <c r="AW33" s="817"/>
      <c r="AX33" s="817"/>
      <c r="AY33" s="817"/>
      <c r="AZ33" s="818" t="s">
        <v>549</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154</v>
      </c>
      <c r="R34" s="771"/>
      <c r="S34" s="771"/>
      <c r="T34" s="771"/>
      <c r="U34" s="771"/>
      <c r="V34" s="771">
        <v>77</v>
      </c>
      <c r="W34" s="771"/>
      <c r="X34" s="771"/>
      <c r="Y34" s="771"/>
      <c r="Z34" s="771"/>
      <c r="AA34" s="771">
        <v>77</v>
      </c>
      <c r="AB34" s="771"/>
      <c r="AC34" s="771"/>
      <c r="AD34" s="771"/>
      <c r="AE34" s="772"/>
      <c r="AF34" s="773">
        <v>51</v>
      </c>
      <c r="AG34" s="774"/>
      <c r="AH34" s="774"/>
      <c r="AI34" s="774"/>
      <c r="AJ34" s="775"/>
      <c r="AK34" s="821" t="s">
        <v>549</v>
      </c>
      <c r="AL34" s="817"/>
      <c r="AM34" s="817"/>
      <c r="AN34" s="817"/>
      <c r="AO34" s="817"/>
      <c r="AP34" s="817" t="s">
        <v>549</v>
      </c>
      <c r="AQ34" s="817"/>
      <c r="AR34" s="817"/>
      <c r="AS34" s="817"/>
      <c r="AT34" s="817"/>
      <c r="AU34" s="817" t="s">
        <v>549</v>
      </c>
      <c r="AV34" s="817"/>
      <c r="AW34" s="817"/>
      <c r="AX34" s="817"/>
      <c r="AY34" s="817"/>
      <c r="AZ34" s="818" t="s">
        <v>549</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8105</v>
      </c>
      <c r="AG63" s="831"/>
      <c r="AH63" s="831"/>
      <c r="AI63" s="831"/>
      <c r="AJ63" s="832"/>
      <c r="AK63" s="833"/>
      <c r="AL63" s="828"/>
      <c r="AM63" s="828"/>
      <c r="AN63" s="828"/>
      <c r="AO63" s="828"/>
      <c r="AP63" s="831">
        <v>18683</v>
      </c>
      <c r="AQ63" s="831"/>
      <c r="AR63" s="831"/>
      <c r="AS63" s="831"/>
      <c r="AT63" s="831"/>
      <c r="AU63" s="831">
        <v>4060</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400</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550</v>
      </c>
      <c r="C68" s="857"/>
      <c r="D68" s="857"/>
      <c r="E68" s="857"/>
      <c r="F68" s="857"/>
      <c r="G68" s="857"/>
      <c r="H68" s="857"/>
      <c r="I68" s="857"/>
      <c r="J68" s="857"/>
      <c r="K68" s="857"/>
      <c r="L68" s="857"/>
      <c r="M68" s="857"/>
      <c r="N68" s="857"/>
      <c r="O68" s="857"/>
      <c r="P68" s="858"/>
      <c r="Q68" s="859">
        <v>6357</v>
      </c>
      <c r="R68" s="853"/>
      <c r="S68" s="853"/>
      <c r="T68" s="853"/>
      <c r="U68" s="853"/>
      <c r="V68" s="853">
        <v>6099</v>
      </c>
      <c r="W68" s="853"/>
      <c r="X68" s="853"/>
      <c r="Y68" s="853"/>
      <c r="Z68" s="853"/>
      <c r="AA68" s="853">
        <v>258</v>
      </c>
      <c r="AB68" s="853"/>
      <c r="AC68" s="853"/>
      <c r="AD68" s="853"/>
      <c r="AE68" s="853"/>
      <c r="AF68" s="853">
        <v>198</v>
      </c>
      <c r="AG68" s="853"/>
      <c r="AH68" s="853"/>
      <c r="AI68" s="853"/>
      <c r="AJ68" s="853"/>
      <c r="AK68" s="853" t="s">
        <v>549</v>
      </c>
      <c r="AL68" s="853"/>
      <c r="AM68" s="853"/>
      <c r="AN68" s="853"/>
      <c r="AO68" s="853"/>
      <c r="AP68" s="853">
        <v>731</v>
      </c>
      <c r="AQ68" s="853"/>
      <c r="AR68" s="853"/>
      <c r="AS68" s="853"/>
      <c r="AT68" s="853"/>
      <c r="AU68" s="853">
        <v>193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551</v>
      </c>
      <c r="C69" s="861"/>
      <c r="D69" s="861"/>
      <c r="E69" s="861"/>
      <c r="F69" s="861"/>
      <c r="G69" s="861"/>
      <c r="H69" s="861"/>
      <c r="I69" s="861"/>
      <c r="J69" s="861"/>
      <c r="K69" s="861"/>
      <c r="L69" s="861"/>
      <c r="M69" s="861"/>
      <c r="N69" s="861"/>
      <c r="O69" s="861"/>
      <c r="P69" s="862"/>
      <c r="Q69" s="863">
        <v>2190</v>
      </c>
      <c r="R69" s="817"/>
      <c r="S69" s="817"/>
      <c r="T69" s="817"/>
      <c r="U69" s="817"/>
      <c r="V69" s="817">
        <v>2092</v>
      </c>
      <c r="W69" s="817"/>
      <c r="X69" s="817"/>
      <c r="Y69" s="817"/>
      <c r="Z69" s="817"/>
      <c r="AA69" s="817">
        <v>98</v>
      </c>
      <c r="AB69" s="817"/>
      <c r="AC69" s="817"/>
      <c r="AD69" s="817"/>
      <c r="AE69" s="817"/>
      <c r="AF69" s="817">
        <v>98</v>
      </c>
      <c r="AG69" s="817"/>
      <c r="AH69" s="817"/>
      <c r="AI69" s="817"/>
      <c r="AJ69" s="817"/>
      <c r="AK69" s="817" t="s">
        <v>549</v>
      </c>
      <c r="AL69" s="817"/>
      <c r="AM69" s="817"/>
      <c r="AN69" s="817"/>
      <c r="AO69" s="817"/>
      <c r="AP69" s="817">
        <v>592</v>
      </c>
      <c r="AQ69" s="817"/>
      <c r="AR69" s="817"/>
      <c r="AS69" s="817"/>
      <c r="AT69" s="817"/>
      <c r="AU69" s="817">
        <v>381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552</v>
      </c>
      <c r="C70" s="861"/>
      <c r="D70" s="861"/>
      <c r="E70" s="861"/>
      <c r="F70" s="861"/>
      <c r="G70" s="861"/>
      <c r="H70" s="861"/>
      <c r="I70" s="861"/>
      <c r="J70" s="861"/>
      <c r="K70" s="861"/>
      <c r="L70" s="861"/>
      <c r="M70" s="861"/>
      <c r="N70" s="861"/>
      <c r="O70" s="861"/>
      <c r="P70" s="862"/>
      <c r="Q70" s="863">
        <v>2063</v>
      </c>
      <c r="R70" s="817"/>
      <c r="S70" s="817"/>
      <c r="T70" s="817"/>
      <c r="U70" s="817"/>
      <c r="V70" s="817">
        <v>1802</v>
      </c>
      <c r="W70" s="817"/>
      <c r="X70" s="817"/>
      <c r="Y70" s="817"/>
      <c r="Z70" s="817"/>
      <c r="AA70" s="817">
        <v>261</v>
      </c>
      <c r="AB70" s="817"/>
      <c r="AC70" s="817"/>
      <c r="AD70" s="817"/>
      <c r="AE70" s="817"/>
      <c r="AF70" s="817">
        <v>261</v>
      </c>
      <c r="AG70" s="817"/>
      <c r="AH70" s="817"/>
      <c r="AI70" s="817"/>
      <c r="AJ70" s="817"/>
      <c r="AK70" s="817" t="s">
        <v>549</v>
      </c>
      <c r="AL70" s="817"/>
      <c r="AM70" s="817"/>
      <c r="AN70" s="817"/>
      <c r="AO70" s="817"/>
      <c r="AP70" s="817" t="s">
        <v>549</v>
      </c>
      <c r="AQ70" s="817"/>
      <c r="AR70" s="817"/>
      <c r="AS70" s="817"/>
      <c r="AT70" s="817"/>
      <c r="AU70" s="817" t="s">
        <v>549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553</v>
      </c>
      <c r="C71" s="861"/>
      <c r="D71" s="861"/>
      <c r="E71" s="861"/>
      <c r="F71" s="861"/>
      <c r="G71" s="861"/>
      <c r="H71" s="861"/>
      <c r="I71" s="861"/>
      <c r="J71" s="861"/>
      <c r="K71" s="861"/>
      <c r="L71" s="861"/>
      <c r="M71" s="861"/>
      <c r="N71" s="861"/>
      <c r="O71" s="861"/>
      <c r="P71" s="862"/>
      <c r="Q71" s="863">
        <v>1017156</v>
      </c>
      <c r="R71" s="817"/>
      <c r="S71" s="817"/>
      <c r="T71" s="817"/>
      <c r="U71" s="817"/>
      <c r="V71" s="817">
        <v>995709</v>
      </c>
      <c r="W71" s="817"/>
      <c r="X71" s="817"/>
      <c r="Y71" s="817"/>
      <c r="Z71" s="817"/>
      <c r="AA71" s="817">
        <v>21447</v>
      </c>
      <c r="AB71" s="817"/>
      <c r="AC71" s="817"/>
      <c r="AD71" s="817"/>
      <c r="AE71" s="817"/>
      <c r="AF71" s="817">
        <v>21447</v>
      </c>
      <c r="AG71" s="817"/>
      <c r="AH71" s="817"/>
      <c r="AI71" s="817"/>
      <c r="AJ71" s="817"/>
      <c r="AK71" s="817">
        <v>1</v>
      </c>
      <c r="AL71" s="817"/>
      <c r="AM71" s="817"/>
      <c r="AN71" s="817"/>
      <c r="AO71" s="817"/>
      <c r="AP71" s="817" t="s">
        <v>549</v>
      </c>
      <c r="AQ71" s="817"/>
      <c r="AR71" s="817"/>
      <c r="AS71" s="817"/>
      <c r="AT71" s="817"/>
      <c r="AU71" s="817" t="s">
        <v>549</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22004</v>
      </c>
      <c r="AG88" s="831"/>
      <c r="AH88" s="831"/>
      <c r="AI88" s="831"/>
      <c r="AJ88" s="831"/>
      <c r="AK88" s="828"/>
      <c r="AL88" s="828"/>
      <c r="AM88" s="828"/>
      <c r="AN88" s="828"/>
      <c r="AO88" s="828"/>
      <c r="AP88" s="831">
        <v>1323</v>
      </c>
      <c r="AQ88" s="831"/>
      <c r="AR88" s="831"/>
      <c r="AS88" s="831"/>
      <c r="AT88" s="831"/>
      <c r="AU88" s="831">
        <v>574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14</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2">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1278827</v>
      </c>
      <c r="AB110" s="887"/>
      <c r="AC110" s="887"/>
      <c r="AD110" s="887"/>
      <c r="AE110" s="888"/>
      <c r="AF110" s="889">
        <v>1323877</v>
      </c>
      <c r="AG110" s="887"/>
      <c r="AH110" s="887"/>
      <c r="AI110" s="887"/>
      <c r="AJ110" s="888"/>
      <c r="AK110" s="889">
        <v>1343206</v>
      </c>
      <c r="AL110" s="887"/>
      <c r="AM110" s="887"/>
      <c r="AN110" s="887"/>
      <c r="AO110" s="888"/>
      <c r="AP110" s="890">
        <v>3.5</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9617910</v>
      </c>
      <c r="BR110" s="918"/>
      <c r="BS110" s="918"/>
      <c r="BT110" s="918"/>
      <c r="BU110" s="918"/>
      <c r="BV110" s="918">
        <v>9725799</v>
      </c>
      <c r="BW110" s="918"/>
      <c r="BX110" s="918"/>
      <c r="BY110" s="918"/>
      <c r="BZ110" s="918"/>
      <c r="CA110" s="918">
        <v>9739247</v>
      </c>
      <c r="CB110" s="918"/>
      <c r="CC110" s="918"/>
      <c r="CD110" s="918"/>
      <c r="CE110" s="918"/>
      <c r="CF110" s="931">
        <v>25.4</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4433613</v>
      </c>
      <c r="BR112" s="913"/>
      <c r="BS112" s="913"/>
      <c r="BT112" s="913"/>
      <c r="BU112" s="913"/>
      <c r="BV112" s="913">
        <v>5923407</v>
      </c>
      <c r="BW112" s="913"/>
      <c r="BX112" s="913"/>
      <c r="BY112" s="913"/>
      <c r="BZ112" s="913"/>
      <c r="CA112" s="913">
        <v>4060121</v>
      </c>
      <c r="CB112" s="913"/>
      <c r="CC112" s="913"/>
      <c r="CD112" s="913"/>
      <c r="CE112" s="913"/>
      <c r="CF112" s="907">
        <v>10.6</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491914</v>
      </c>
      <c r="AB113" s="925"/>
      <c r="AC113" s="925"/>
      <c r="AD113" s="925"/>
      <c r="AE113" s="926"/>
      <c r="AF113" s="927">
        <v>348834</v>
      </c>
      <c r="AG113" s="925"/>
      <c r="AH113" s="925"/>
      <c r="AI113" s="925"/>
      <c r="AJ113" s="926"/>
      <c r="AK113" s="927">
        <v>517359</v>
      </c>
      <c r="AL113" s="925"/>
      <c r="AM113" s="925"/>
      <c r="AN113" s="925"/>
      <c r="AO113" s="926"/>
      <c r="AP113" s="928">
        <v>1.4</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845466</v>
      </c>
      <c r="BR113" s="913"/>
      <c r="BS113" s="913"/>
      <c r="BT113" s="913"/>
      <c r="BU113" s="913"/>
      <c r="BV113" s="913">
        <v>603965</v>
      </c>
      <c r="BW113" s="913"/>
      <c r="BX113" s="913"/>
      <c r="BY113" s="913"/>
      <c r="BZ113" s="913"/>
      <c r="CA113" s="913">
        <v>574921</v>
      </c>
      <c r="CB113" s="913"/>
      <c r="CC113" s="913"/>
      <c r="CD113" s="913"/>
      <c r="CE113" s="913"/>
      <c r="CF113" s="907">
        <v>1.5</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362566</v>
      </c>
      <c r="AB114" s="946"/>
      <c r="AC114" s="946"/>
      <c r="AD114" s="946"/>
      <c r="AE114" s="947"/>
      <c r="AF114" s="948">
        <v>275816</v>
      </c>
      <c r="AG114" s="946"/>
      <c r="AH114" s="946"/>
      <c r="AI114" s="946"/>
      <c r="AJ114" s="947"/>
      <c r="AK114" s="948">
        <v>144216</v>
      </c>
      <c r="AL114" s="946"/>
      <c r="AM114" s="946"/>
      <c r="AN114" s="946"/>
      <c r="AO114" s="947"/>
      <c r="AP114" s="949">
        <v>0.4</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5531433</v>
      </c>
      <c r="BR114" s="913"/>
      <c r="BS114" s="913"/>
      <c r="BT114" s="913"/>
      <c r="BU114" s="913"/>
      <c r="BV114" s="913">
        <v>5571658</v>
      </c>
      <c r="BW114" s="913"/>
      <c r="BX114" s="913"/>
      <c r="BY114" s="913"/>
      <c r="BZ114" s="913"/>
      <c r="CA114" s="913">
        <v>5972110</v>
      </c>
      <c r="CB114" s="913"/>
      <c r="CC114" s="913"/>
      <c r="CD114" s="913"/>
      <c r="CE114" s="913"/>
      <c r="CF114" s="907">
        <v>15.6</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2133307</v>
      </c>
      <c r="AB117" s="966"/>
      <c r="AC117" s="966"/>
      <c r="AD117" s="966"/>
      <c r="AE117" s="967"/>
      <c r="AF117" s="968">
        <v>1948527</v>
      </c>
      <c r="AG117" s="966"/>
      <c r="AH117" s="966"/>
      <c r="AI117" s="966"/>
      <c r="AJ117" s="967"/>
      <c r="AK117" s="968">
        <v>2004781</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20428422</v>
      </c>
      <c r="BR119" s="987"/>
      <c r="BS119" s="987"/>
      <c r="BT119" s="987"/>
      <c r="BU119" s="987"/>
      <c r="BV119" s="987">
        <v>21824829</v>
      </c>
      <c r="BW119" s="987"/>
      <c r="BX119" s="987"/>
      <c r="BY119" s="987"/>
      <c r="BZ119" s="987"/>
      <c r="CA119" s="987">
        <v>20346399</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23661404</v>
      </c>
      <c r="BR120" s="918"/>
      <c r="BS120" s="918"/>
      <c r="BT120" s="918"/>
      <c r="BU120" s="918"/>
      <c r="BV120" s="918">
        <v>24232116</v>
      </c>
      <c r="BW120" s="918"/>
      <c r="BX120" s="918"/>
      <c r="BY120" s="918"/>
      <c r="BZ120" s="918"/>
      <c r="CA120" s="918">
        <v>23865442</v>
      </c>
      <c r="CB120" s="918"/>
      <c r="CC120" s="918"/>
      <c r="CD120" s="918"/>
      <c r="CE120" s="918"/>
      <c r="CF120" s="931">
        <v>62.3</v>
      </c>
      <c r="CG120" s="932"/>
      <c r="CH120" s="932"/>
      <c r="CI120" s="932"/>
      <c r="CJ120" s="932"/>
      <c r="CK120" s="993" t="s">
        <v>447</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4423695</v>
      </c>
      <c r="DH120" s="918"/>
      <c r="DI120" s="918"/>
      <c r="DJ120" s="918"/>
      <c r="DK120" s="918"/>
      <c r="DL120" s="918">
        <v>5923407</v>
      </c>
      <c r="DM120" s="918"/>
      <c r="DN120" s="918"/>
      <c r="DO120" s="918"/>
      <c r="DP120" s="918"/>
      <c r="DQ120" s="918">
        <v>4060121</v>
      </c>
      <c r="DR120" s="918"/>
      <c r="DS120" s="918"/>
      <c r="DT120" s="918"/>
      <c r="DU120" s="918"/>
      <c r="DV120" s="919">
        <v>10.6</v>
      </c>
      <c r="DW120" s="919"/>
      <c r="DX120" s="919"/>
      <c r="DY120" s="919"/>
      <c r="DZ120" s="920"/>
    </row>
    <row r="121" spans="1:130" s="224" customFormat="1" ht="26.25" customHeight="1" x14ac:dyDescent="0.2">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5125583</v>
      </c>
      <c r="BR121" s="913"/>
      <c r="BS121" s="913"/>
      <c r="BT121" s="913"/>
      <c r="BU121" s="913"/>
      <c r="BV121" s="913">
        <v>4792484</v>
      </c>
      <c r="BW121" s="913"/>
      <c r="BX121" s="913"/>
      <c r="BY121" s="913"/>
      <c r="BZ121" s="913"/>
      <c r="CA121" s="913">
        <v>4581986</v>
      </c>
      <c r="CB121" s="913"/>
      <c r="CC121" s="913"/>
      <c r="CD121" s="913"/>
      <c r="CE121" s="913"/>
      <c r="CF121" s="907">
        <v>12</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14528075</v>
      </c>
      <c r="BR122" s="987"/>
      <c r="BS122" s="987"/>
      <c r="BT122" s="987"/>
      <c r="BU122" s="987"/>
      <c r="BV122" s="987">
        <v>13083841</v>
      </c>
      <c r="BW122" s="987"/>
      <c r="BX122" s="987"/>
      <c r="BY122" s="987"/>
      <c r="BZ122" s="987"/>
      <c r="CA122" s="987">
        <v>11851308</v>
      </c>
      <c r="CB122" s="987"/>
      <c r="CC122" s="987"/>
      <c r="CD122" s="987"/>
      <c r="CE122" s="987"/>
      <c r="CF122" s="1004">
        <v>31</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9918</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43315062</v>
      </c>
      <c r="BR123" s="1051"/>
      <c r="BS123" s="1051"/>
      <c r="BT123" s="1051"/>
      <c r="BU123" s="1051"/>
      <c r="BV123" s="1051">
        <v>42108441</v>
      </c>
      <c r="BW123" s="1051"/>
      <c r="BX123" s="1051"/>
      <c r="BY123" s="1051"/>
      <c r="BZ123" s="1051"/>
      <c r="CA123" s="1051">
        <v>40298736</v>
      </c>
      <c r="CB123" s="1051"/>
      <c r="CC123" s="1051"/>
      <c r="CD123" s="1051"/>
      <c r="CE123" s="1051"/>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575501</v>
      </c>
      <c r="AB128" s="1033"/>
      <c r="AC128" s="1033"/>
      <c r="AD128" s="1033"/>
      <c r="AE128" s="1034"/>
      <c r="AF128" s="1035">
        <v>429349</v>
      </c>
      <c r="AG128" s="1033"/>
      <c r="AH128" s="1033"/>
      <c r="AI128" s="1033"/>
      <c r="AJ128" s="1034"/>
      <c r="AK128" s="1035">
        <v>585847</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11.46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37612551</v>
      </c>
      <c r="AB129" s="946"/>
      <c r="AC129" s="946"/>
      <c r="AD129" s="946"/>
      <c r="AE129" s="947"/>
      <c r="AF129" s="948">
        <v>37557931</v>
      </c>
      <c r="AG129" s="946"/>
      <c r="AH129" s="946"/>
      <c r="AI129" s="946"/>
      <c r="AJ129" s="947"/>
      <c r="AK129" s="948">
        <v>40085590</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16.46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2242548</v>
      </c>
      <c r="AB130" s="946"/>
      <c r="AC130" s="946"/>
      <c r="AD130" s="946"/>
      <c r="AE130" s="947"/>
      <c r="AF130" s="948">
        <v>2084237</v>
      </c>
      <c r="AG130" s="946"/>
      <c r="AH130" s="946"/>
      <c r="AI130" s="946"/>
      <c r="AJ130" s="947"/>
      <c r="AK130" s="948">
        <v>1798452</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-1.5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35370003</v>
      </c>
      <c r="AB131" s="973"/>
      <c r="AC131" s="973"/>
      <c r="AD131" s="973"/>
      <c r="AE131" s="974"/>
      <c r="AF131" s="972">
        <v>35473694</v>
      </c>
      <c r="AG131" s="973"/>
      <c r="AH131" s="973"/>
      <c r="AI131" s="973"/>
      <c r="AJ131" s="974"/>
      <c r="AK131" s="972">
        <v>38287138</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-1.9359398999999999</v>
      </c>
      <c r="AB132" s="1084"/>
      <c r="AC132" s="1084"/>
      <c r="AD132" s="1084"/>
      <c r="AE132" s="1085"/>
      <c r="AF132" s="1086">
        <v>-1.5928958499999999</v>
      </c>
      <c r="AG132" s="1084"/>
      <c r="AH132" s="1084"/>
      <c r="AI132" s="1084"/>
      <c r="AJ132" s="1085"/>
      <c r="AK132" s="1086">
        <v>-0.9912415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-2.2000000000000002</v>
      </c>
      <c r="AB133" s="1067"/>
      <c r="AC133" s="1067"/>
      <c r="AD133" s="1067"/>
      <c r="AE133" s="1068"/>
      <c r="AF133" s="1066">
        <v>-1.9</v>
      </c>
      <c r="AG133" s="1067"/>
      <c r="AH133" s="1067"/>
      <c r="AI133" s="1067"/>
      <c r="AJ133" s="1068"/>
      <c r="AK133" s="1066">
        <v>-1.5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FlZrT8h+K2LVWipXljQOHDfqniMG/53+c1P7k83RPMBibPLri/mfHk5Q6lbBTylFI8HYPgzFMzeUhQI9J3r3A==" saltValue="tsI0hLGVVCcDAEIGH0qV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ghFaCMWjJzlGjfFW7eIx2Kr3e32Nz/7P7IQ8z1X9CZrnTBGqViaq+cCyOMU9ZIc04jYL5nzaTrQkVMfR3I7YQ==" saltValue="RjJH+PflZLc7fdl4zXvJ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EGP9UHWLqyGWwMUFK2xnZEqdIZKIJvNsF8I+8l/YVDh5FhaGq3MMISPab9DEwC52kwALuQGfv+dTcEtd0+efw==" saltValue="3K2M3orQuKIiJP1j45CO1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01" t="s">
        <v>480</v>
      </c>
      <c r="AP7" s="265"/>
      <c r="AQ7" s="266" t="s">
        <v>481</v>
      </c>
      <c r="AR7" s="267"/>
    </row>
    <row r="8" spans="1:46" ht="13" x14ac:dyDescent="0.2">
      <c r="A8" s="259"/>
      <c r="AK8" s="268"/>
      <c r="AL8" s="269"/>
      <c r="AM8" s="269"/>
      <c r="AN8" s="270"/>
      <c r="AO8" s="1102"/>
      <c r="AP8" s="271" t="s">
        <v>482</v>
      </c>
      <c r="AQ8" s="272" t="s">
        <v>483</v>
      </c>
      <c r="AR8" s="273" t="s">
        <v>484</v>
      </c>
    </row>
    <row r="9" spans="1:46" ht="13" x14ac:dyDescent="0.2">
      <c r="A9" s="259"/>
      <c r="AK9" s="1103" t="s">
        <v>485</v>
      </c>
      <c r="AL9" s="1104"/>
      <c r="AM9" s="1104"/>
      <c r="AN9" s="1105"/>
      <c r="AO9" s="274">
        <v>10563695</v>
      </c>
      <c r="AP9" s="274">
        <v>69067</v>
      </c>
      <c r="AQ9" s="275">
        <v>70342</v>
      </c>
      <c r="AR9" s="276">
        <v>-1.8</v>
      </c>
    </row>
    <row r="10" spans="1:46" ht="13.5" customHeight="1" x14ac:dyDescent="0.2">
      <c r="A10" s="259"/>
      <c r="AK10" s="1103" t="s">
        <v>486</v>
      </c>
      <c r="AL10" s="1104"/>
      <c r="AM10" s="1104"/>
      <c r="AN10" s="1105"/>
      <c r="AO10" s="277">
        <v>1160652</v>
      </c>
      <c r="AP10" s="277">
        <v>7589</v>
      </c>
      <c r="AQ10" s="278">
        <v>2808</v>
      </c>
      <c r="AR10" s="279">
        <v>170.3</v>
      </c>
    </row>
    <row r="11" spans="1:46" ht="13.5" customHeight="1" x14ac:dyDescent="0.2">
      <c r="A11" s="259"/>
      <c r="AK11" s="1103" t="s">
        <v>487</v>
      </c>
      <c r="AL11" s="1104"/>
      <c r="AM11" s="1104"/>
      <c r="AN11" s="1105"/>
      <c r="AO11" s="277">
        <v>18452</v>
      </c>
      <c r="AP11" s="277">
        <v>121</v>
      </c>
      <c r="AQ11" s="278">
        <v>515</v>
      </c>
      <c r="AR11" s="279">
        <v>-76.5</v>
      </c>
    </row>
    <row r="12" spans="1:46" ht="13.5" customHeight="1" x14ac:dyDescent="0.2">
      <c r="A12" s="259"/>
      <c r="AK12" s="1103" t="s">
        <v>488</v>
      </c>
      <c r="AL12" s="1104"/>
      <c r="AM12" s="1104"/>
      <c r="AN12" s="1105"/>
      <c r="AO12" s="277">
        <v>43390</v>
      </c>
      <c r="AP12" s="277">
        <v>284</v>
      </c>
      <c r="AQ12" s="278">
        <v>16</v>
      </c>
      <c r="AR12" s="279">
        <v>1675</v>
      </c>
    </row>
    <row r="13" spans="1:46" ht="13.5" customHeight="1" x14ac:dyDescent="0.2">
      <c r="A13" s="259"/>
      <c r="AK13" s="1103" t="s">
        <v>489</v>
      </c>
      <c r="AL13" s="1104"/>
      <c r="AM13" s="1104"/>
      <c r="AN13" s="1105"/>
      <c r="AO13" s="277">
        <v>249895</v>
      </c>
      <c r="AP13" s="277">
        <v>1634</v>
      </c>
      <c r="AQ13" s="278">
        <v>2090</v>
      </c>
      <c r="AR13" s="279">
        <v>-21.8</v>
      </c>
    </row>
    <row r="14" spans="1:46" ht="13.5" customHeight="1" x14ac:dyDescent="0.2">
      <c r="A14" s="259"/>
      <c r="AK14" s="1103" t="s">
        <v>490</v>
      </c>
      <c r="AL14" s="1104"/>
      <c r="AM14" s="1104"/>
      <c r="AN14" s="1105"/>
      <c r="AO14" s="277">
        <v>439385</v>
      </c>
      <c r="AP14" s="277">
        <v>2873</v>
      </c>
      <c r="AQ14" s="278">
        <v>1621</v>
      </c>
      <c r="AR14" s="279">
        <v>77.2</v>
      </c>
    </row>
    <row r="15" spans="1:46" ht="13.5" customHeight="1" x14ac:dyDescent="0.2">
      <c r="A15" s="259"/>
      <c r="AK15" s="1106" t="s">
        <v>491</v>
      </c>
      <c r="AL15" s="1107"/>
      <c r="AM15" s="1107"/>
      <c r="AN15" s="1108"/>
      <c r="AO15" s="277">
        <v>-102479</v>
      </c>
      <c r="AP15" s="277">
        <v>-670</v>
      </c>
      <c r="AQ15" s="278">
        <v>-2861</v>
      </c>
      <c r="AR15" s="279">
        <v>-76.599999999999994</v>
      </c>
    </row>
    <row r="16" spans="1:46" ht="13" x14ac:dyDescent="0.2">
      <c r="A16" s="259"/>
      <c r="AK16" s="1106" t="s">
        <v>177</v>
      </c>
      <c r="AL16" s="1107"/>
      <c r="AM16" s="1107"/>
      <c r="AN16" s="1108"/>
      <c r="AO16" s="277">
        <v>12372990</v>
      </c>
      <c r="AP16" s="277">
        <v>80897</v>
      </c>
      <c r="AQ16" s="278">
        <v>74531</v>
      </c>
      <c r="AR16" s="279">
        <v>8.5</v>
      </c>
    </row>
    <row r="17" spans="1:46" ht="13" x14ac:dyDescent="0.2">
      <c r="A17" s="259"/>
    </row>
    <row r="18" spans="1:46" ht="13" x14ac:dyDescent="0.2">
      <c r="A18" s="259"/>
      <c r="AQ18" s="280"/>
      <c r="AR18" s="280"/>
    </row>
    <row r="19" spans="1:46" ht="13" x14ac:dyDescent="0.2">
      <c r="A19" s="259"/>
      <c r="AK19" s="255" t="s">
        <v>492</v>
      </c>
    </row>
    <row r="20" spans="1:46" ht="13" x14ac:dyDescent="0.2">
      <c r="A20" s="259"/>
      <c r="AK20" s="281"/>
      <c r="AL20" s="282"/>
      <c r="AM20" s="282"/>
      <c r="AN20" s="283"/>
      <c r="AO20" s="284" t="s">
        <v>493</v>
      </c>
      <c r="AP20" s="285" t="s">
        <v>494</v>
      </c>
      <c r="AQ20" s="286" t="s">
        <v>495</v>
      </c>
      <c r="AR20" s="287"/>
    </row>
    <row r="21" spans="1:46" s="260" customFormat="1" ht="13" x14ac:dyDescent="0.2">
      <c r="A21" s="288"/>
      <c r="AK21" s="1109" t="s">
        <v>496</v>
      </c>
      <c r="AL21" s="1110"/>
      <c r="AM21" s="1110"/>
      <c r="AN21" s="1111"/>
      <c r="AO21" s="289">
        <v>7.41</v>
      </c>
      <c r="AP21" s="290">
        <v>7.12</v>
      </c>
      <c r="AQ21" s="291">
        <v>0.28999999999999998</v>
      </c>
      <c r="AS21" s="292"/>
      <c r="AT21" s="288"/>
    </row>
    <row r="22" spans="1:46" s="260" customFormat="1" ht="13" x14ac:dyDescent="0.2">
      <c r="A22" s="288"/>
      <c r="AK22" s="1109" t="s">
        <v>497</v>
      </c>
      <c r="AL22" s="1110"/>
      <c r="AM22" s="1110"/>
      <c r="AN22" s="1111"/>
      <c r="AO22" s="293">
        <v>99</v>
      </c>
      <c r="AP22" s="294">
        <v>99</v>
      </c>
      <c r="AQ22" s="295">
        <v>0</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500</v>
      </c>
      <c r="AL29" s="260"/>
      <c r="AM29" s="260"/>
      <c r="AN29" s="260"/>
      <c r="AS29" s="302"/>
    </row>
    <row r="30" spans="1:46" ht="13.5" customHeight="1" x14ac:dyDescent="0.2">
      <c r="A30" s="259"/>
      <c r="AK30" s="262"/>
      <c r="AL30" s="263"/>
      <c r="AM30" s="263"/>
      <c r="AN30" s="264"/>
      <c r="AO30" s="1101" t="s">
        <v>480</v>
      </c>
      <c r="AP30" s="265"/>
      <c r="AQ30" s="266" t="s">
        <v>481</v>
      </c>
      <c r="AR30" s="267"/>
    </row>
    <row r="31" spans="1:46" ht="13" x14ac:dyDescent="0.2">
      <c r="A31" s="259"/>
      <c r="AK31" s="268"/>
      <c r="AL31" s="269"/>
      <c r="AM31" s="269"/>
      <c r="AN31" s="270"/>
      <c r="AO31" s="1102"/>
      <c r="AP31" s="271" t="s">
        <v>482</v>
      </c>
      <c r="AQ31" s="272" t="s">
        <v>483</v>
      </c>
      <c r="AR31" s="273" t="s">
        <v>484</v>
      </c>
    </row>
    <row r="32" spans="1:46" ht="27" customHeight="1" x14ac:dyDescent="0.2">
      <c r="A32" s="259"/>
      <c r="AK32" s="1117" t="s">
        <v>501</v>
      </c>
      <c r="AL32" s="1118"/>
      <c r="AM32" s="1118"/>
      <c r="AN32" s="1119"/>
      <c r="AO32" s="303">
        <v>1343206</v>
      </c>
      <c r="AP32" s="303">
        <v>8782</v>
      </c>
      <c r="AQ32" s="304">
        <v>35560</v>
      </c>
      <c r="AR32" s="305">
        <v>-75.3</v>
      </c>
    </row>
    <row r="33" spans="1:46" ht="13.5" customHeight="1" x14ac:dyDescent="0.2">
      <c r="A33" s="259"/>
      <c r="AK33" s="1117" t="s">
        <v>502</v>
      </c>
      <c r="AL33" s="1118"/>
      <c r="AM33" s="1118"/>
      <c r="AN33" s="1119"/>
      <c r="AO33" s="303" t="s">
        <v>503</v>
      </c>
      <c r="AP33" s="303" t="s">
        <v>503</v>
      </c>
      <c r="AQ33" s="304" t="s">
        <v>503</v>
      </c>
      <c r="AR33" s="305" t="s">
        <v>503</v>
      </c>
    </row>
    <row r="34" spans="1:46" ht="27" customHeight="1" x14ac:dyDescent="0.2">
      <c r="A34" s="259"/>
      <c r="AK34" s="1117" t="s">
        <v>504</v>
      </c>
      <c r="AL34" s="1118"/>
      <c r="AM34" s="1118"/>
      <c r="AN34" s="1119"/>
      <c r="AO34" s="303" t="s">
        <v>503</v>
      </c>
      <c r="AP34" s="303" t="s">
        <v>503</v>
      </c>
      <c r="AQ34" s="304" t="s">
        <v>503</v>
      </c>
      <c r="AR34" s="305" t="s">
        <v>503</v>
      </c>
    </row>
    <row r="35" spans="1:46" ht="27" customHeight="1" x14ac:dyDescent="0.2">
      <c r="A35" s="259"/>
      <c r="AK35" s="1117" t="s">
        <v>505</v>
      </c>
      <c r="AL35" s="1118"/>
      <c r="AM35" s="1118"/>
      <c r="AN35" s="1119"/>
      <c r="AO35" s="303">
        <v>517359</v>
      </c>
      <c r="AP35" s="303">
        <v>3383</v>
      </c>
      <c r="AQ35" s="304">
        <v>9717</v>
      </c>
      <c r="AR35" s="305">
        <v>-65.2</v>
      </c>
    </row>
    <row r="36" spans="1:46" ht="27" customHeight="1" x14ac:dyDescent="0.2">
      <c r="A36" s="259"/>
      <c r="AK36" s="1117" t="s">
        <v>506</v>
      </c>
      <c r="AL36" s="1118"/>
      <c r="AM36" s="1118"/>
      <c r="AN36" s="1119"/>
      <c r="AO36" s="303">
        <v>144216</v>
      </c>
      <c r="AP36" s="303">
        <v>943</v>
      </c>
      <c r="AQ36" s="304">
        <v>703</v>
      </c>
      <c r="AR36" s="305">
        <v>34.1</v>
      </c>
    </row>
    <row r="37" spans="1:46" ht="13.5" customHeight="1" x14ac:dyDescent="0.2">
      <c r="A37" s="259"/>
      <c r="AK37" s="1117" t="s">
        <v>507</v>
      </c>
      <c r="AL37" s="1118"/>
      <c r="AM37" s="1118"/>
      <c r="AN37" s="1119"/>
      <c r="AO37" s="303" t="s">
        <v>503</v>
      </c>
      <c r="AP37" s="303" t="s">
        <v>503</v>
      </c>
      <c r="AQ37" s="304">
        <v>638</v>
      </c>
      <c r="AR37" s="305" t="s">
        <v>503</v>
      </c>
    </row>
    <row r="38" spans="1:46" ht="27" customHeight="1" x14ac:dyDescent="0.2">
      <c r="A38" s="259"/>
      <c r="AK38" s="1120" t="s">
        <v>508</v>
      </c>
      <c r="AL38" s="1121"/>
      <c r="AM38" s="1121"/>
      <c r="AN38" s="1122"/>
      <c r="AO38" s="306" t="s">
        <v>503</v>
      </c>
      <c r="AP38" s="306" t="s">
        <v>503</v>
      </c>
      <c r="AQ38" s="307">
        <v>0</v>
      </c>
      <c r="AR38" s="295" t="s">
        <v>503</v>
      </c>
      <c r="AS38" s="302"/>
    </row>
    <row r="39" spans="1:46" ht="13" x14ac:dyDescent="0.2">
      <c r="A39" s="259"/>
      <c r="AK39" s="1120" t="s">
        <v>509</v>
      </c>
      <c r="AL39" s="1121"/>
      <c r="AM39" s="1121"/>
      <c r="AN39" s="1122"/>
      <c r="AO39" s="303">
        <v>-585847</v>
      </c>
      <c r="AP39" s="303">
        <v>-3830</v>
      </c>
      <c r="AQ39" s="304">
        <v>-5627</v>
      </c>
      <c r="AR39" s="305">
        <v>-31.9</v>
      </c>
      <c r="AS39" s="302"/>
    </row>
    <row r="40" spans="1:46" ht="27" customHeight="1" x14ac:dyDescent="0.2">
      <c r="A40" s="259"/>
      <c r="AK40" s="1117" t="s">
        <v>510</v>
      </c>
      <c r="AL40" s="1118"/>
      <c r="AM40" s="1118"/>
      <c r="AN40" s="1119"/>
      <c r="AO40" s="303">
        <v>-1798452</v>
      </c>
      <c r="AP40" s="303">
        <v>-11759</v>
      </c>
      <c r="AQ40" s="304">
        <v>-31921</v>
      </c>
      <c r="AR40" s="305">
        <v>-63.2</v>
      </c>
      <c r="AS40" s="302"/>
    </row>
    <row r="41" spans="1:46" ht="13" x14ac:dyDescent="0.2">
      <c r="A41" s="259"/>
      <c r="AK41" s="1123" t="s">
        <v>287</v>
      </c>
      <c r="AL41" s="1124"/>
      <c r="AM41" s="1124"/>
      <c r="AN41" s="1125"/>
      <c r="AO41" s="303">
        <v>-379518</v>
      </c>
      <c r="AP41" s="303">
        <v>-2481</v>
      </c>
      <c r="AQ41" s="304">
        <v>9069</v>
      </c>
      <c r="AR41" s="305">
        <v>-127.4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12" t="s">
        <v>480</v>
      </c>
      <c r="AN49" s="1114" t="s">
        <v>513</v>
      </c>
      <c r="AO49" s="1115"/>
      <c r="AP49" s="1115"/>
      <c r="AQ49" s="1115"/>
      <c r="AR49" s="1116"/>
    </row>
    <row r="50" spans="1:44" ht="13" x14ac:dyDescent="0.2">
      <c r="A50" s="259"/>
      <c r="AK50" s="317"/>
      <c r="AL50" s="318"/>
      <c r="AM50" s="1113"/>
      <c r="AN50" s="319" t="s">
        <v>514</v>
      </c>
      <c r="AO50" s="320" t="s">
        <v>515</v>
      </c>
      <c r="AP50" s="321" t="s">
        <v>516</v>
      </c>
      <c r="AQ50" s="322" t="s">
        <v>517</v>
      </c>
      <c r="AR50" s="323" t="s">
        <v>518</v>
      </c>
    </row>
    <row r="51" spans="1:44" ht="13" x14ac:dyDescent="0.2">
      <c r="A51" s="259"/>
      <c r="AK51" s="315" t="s">
        <v>519</v>
      </c>
      <c r="AL51" s="316"/>
      <c r="AM51" s="324">
        <v>9204503</v>
      </c>
      <c r="AN51" s="325">
        <v>60292</v>
      </c>
      <c r="AO51" s="326">
        <v>-20.2</v>
      </c>
      <c r="AP51" s="327">
        <v>66343</v>
      </c>
      <c r="AQ51" s="328">
        <v>43</v>
      </c>
      <c r="AR51" s="329">
        <v>-63.2</v>
      </c>
    </row>
    <row r="52" spans="1:44" ht="13" x14ac:dyDescent="0.2">
      <c r="A52" s="259"/>
      <c r="AK52" s="330"/>
      <c r="AL52" s="331" t="s">
        <v>520</v>
      </c>
      <c r="AM52" s="332">
        <v>7044643</v>
      </c>
      <c r="AN52" s="333">
        <v>46144</v>
      </c>
      <c r="AO52" s="334">
        <v>-23.3</v>
      </c>
      <c r="AP52" s="335">
        <v>34529</v>
      </c>
      <c r="AQ52" s="336">
        <v>28.4</v>
      </c>
      <c r="AR52" s="337">
        <v>-51.7</v>
      </c>
    </row>
    <row r="53" spans="1:44" ht="13" x14ac:dyDescent="0.2">
      <c r="A53" s="259"/>
      <c r="AK53" s="315" t="s">
        <v>521</v>
      </c>
      <c r="AL53" s="316"/>
      <c r="AM53" s="324">
        <v>9737003</v>
      </c>
      <c r="AN53" s="325">
        <v>63808</v>
      </c>
      <c r="AO53" s="326">
        <v>5.8</v>
      </c>
      <c r="AP53" s="327">
        <v>60285</v>
      </c>
      <c r="AQ53" s="328">
        <v>-9.1</v>
      </c>
      <c r="AR53" s="329">
        <v>14.9</v>
      </c>
    </row>
    <row r="54" spans="1:44" ht="13" x14ac:dyDescent="0.2">
      <c r="A54" s="259"/>
      <c r="AK54" s="330"/>
      <c r="AL54" s="331" t="s">
        <v>520</v>
      </c>
      <c r="AM54" s="332">
        <v>6437514</v>
      </c>
      <c r="AN54" s="333">
        <v>42186</v>
      </c>
      <c r="AO54" s="334">
        <v>-8.6</v>
      </c>
      <c r="AP54" s="335">
        <v>36445</v>
      </c>
      <c r="AQ54" s="336">
        <v>5.5</v>
      </c>
      <c r="AR54" s="337">
        <v>-14.1</v>
      </c>
    </row>
    <row r="55" spans="1:44" ht="13" x14ac:dyDescent="0.2">
      <c r="A55" s="259"/>
      <c r="AK55" s="315" t="s">
        <v>522</v>
      </c>
      <c r="AL55" s="316"/>
      <c r="AM55" s="324">
        <v>10819924</v>
      </c>
      <c r="AN55" s="325">
        <v>70977</v>
      </c>
      <c r="AO55" s="326">
        <v>11.2</v>
      </c>
      <c r="AP55" s="327">
        <v>52714</v>
      </c>
      <c r="AQ55" s="328">
        <v>-12.6</v>
      </c>
      <c r="AR55" s="329">
        <v>23.8</v>
      </c>
    </row>
    <row r="56" spans="1:44" ht="13" x14ac:dyDescent="0.2">
      <c r="A56" s="259"/>
      <c r="AK56" s="330"/>
      <c r="AL56" s="331" t="s">
        <v>520</v>
      </c>
      <c r="AM56" s="332">
        <v>8133202</v>
      </c>
      <c r="AN56" s="333">
        <v>53352</v>
      </c>
      <c r="AO56" s="334">
        <v>26.5</v>
      </c>
      <c r="AP56" s="335">
        <v>29032</v>
      </c>
      <c r="AQ56" s="336">
        <v>-20.3</v>
      </c>
      <c r="AR56" s="337">
        <v>46.8</v>
      </c>
    </row>
    <row r="57" spans="1:44" ht="13" x14ac:dyDescent="0.2">
      <c r="A57" s="259"/>
      <c r="AK57" s="315" t="s">
        <v>523</v>
      </c>
      <c r="AL57" s="316"/>
      <c r="AM57" s="324">
        <v>8934754</v>
      </c>
      <c r="AN57" s="325">
        <v>58638</v>
      </c>
      <c r="AO57" s="326">
        <v>-17.399999999999999</v>
      </c>
      <c r="AP57" s="327">
        <v>46001</v>
      </c>
      <c r="AQ57" s="328">
        <v>-12.7</v>
      </c>
      <c r="AR57" s="329">
        <v>-4.7</v>
      </c>
    </row>
    <row r="58" spans="1:44" ht="13" x14ac:dyDescent="0.2">
      <c r="A58" s="259"/>
      <c r="AK58" s="330"/>
      <c r="AL58" s="331" t="s">
        <v>520</v>
      </c>
      <c r="AM58" s="332">
        <v>7323956</v>
      </c>
      <c r="AN58" s="333">
        <v>48066</v>
      </c>
      <c r="AO58" s="334">
        <v>-9.9</v>
      </c>
      <c r="AP58" s="335">
        <v>27974</v>
      </c>
      <c r="AQ58" s="336">
        <v>-3.6</v>
      </c>
      <c r="AR58" s="337">
        <v>-6.3</v>
      </c>
    </row>
    <row r="59" spans="1:44" ht="13" x14ac:dyDescent="0.2">
      <c r="A59" s="259"/>
      <c r="AK59" s="315" t="s">
        <v>524</v>
      </c>
      <c r="AL59" s="316"/>
      <c r="AM59" s="324">
        <v>9205622</v>
      </c>
      <c r="AN59" s="325">
        <v>60188</v>
      </c>
      <c r="AO59" s="326">
        <v>2.6</v>
      </c>
      <c r="AP59" s="327">
        <v>52878</v>
      </c>
      <c r="AQ59" s="328">
        <v>14.9</v>
      </c>
      <c r="AR59" s="329">
        <v>-12.3</v>
      </c>
    </row>
    <row r="60" spans="1:44" ht="13" x14ac:dyDescent="0.2">
      <c r="A60" s="259"/>
      <c r="AK60" s="330"/>
      <c r="AL60" s="331" t="s">
        <v>520</v>
      </c>
      <c r="AM60" s="332">
        <v>7145651</v>
      </c>
      <c r="AN60" s="333">
        <v>46719</v>
      </c>
      <c r="AO60" s="334">
        <v>-2.8</v>
      </c>
      <c r="AP60" s="335">
        <v>32136</v>
      </c>
      <c r="AQ60" s="336">
        <v>14.9</v>
      </c>
      <c r="AR60" s="337">
        <v>-17.7</v>
      </c>
    </row>
    <row r="61" spans="1:44" ht="13" x14ac:dyDescent="0.2">
      <c r="A61" s="259"/>
      <c r="AK61" s="315" t="s">
        <v>525</v>
      </c>
      <c r="AL61" s="338"/>
      <c r="AM61" s="324">
        <v>9580361</v>
      </c>
      <c r="AN61" s="325">
        <v>62781</v>
      </c>
      <c r="AO61" s="326">
        <v>-3.6</v>
      </c>
      <c r="AP61" s="327">
        <v>55644</v>
      </c>
      <c r="AQ61" s="339">
        <v>4.7</v>
      </c>
      <c r="AR61" s="329">
        <v>-8.3000000000000007</v>
      </c>
    </row>
    <row r="62" spans="1:44" ht="13" x14ac:dyDescent="0.2">
      <c r="A62" s="259"/>
      <c r="AK62" s="330"/>
      <c r="AL62" s="331" t="s">
        <v>520</v>
      </c>
      <c r="AM62" s="332">
        <v>7216993</v>
      </c>
      <c r="AN62" s="333">
        <v>47293</v>
      </c>
      <c r="AO62" s="334">
        <v>-3.6</v>
      </c>
      <c r="AP62" s="335">
        <v>32023</v>
      </c>
      <c r="AQ62" s="336">
        <v>5</v>
      </c>
      <c r="AR62" s="337">
        <v>-8.6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u4kxXV4SViQbVXnBZMVCDh5PDzaRdaqzyPif91hXwoojI5LlgKBdaJA/RB5nQIFV1H437oaxHJxil/Y6AO3cNg==" saltValue="zyyTA/4HxkJUJqcnSJzq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Jnd5L8c0/M82dr8AarxkO6Uw/eN9G1kTkKsO5pKyP/UKdGO8k0OjCdio/F243IvhdBqEmIUKo2dP3Ohfv+DoOg==" saltValue="7xeP5CpYfPQPmuXNLmFs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4DiIZgFr+OvM1PF19PuQyTQTAkyHSa583vg+DMTBw0yoefTrXpr93HUQzOrsZ+p38iEmmxUB8Elx6bzrnJbbpg==" saltValue="PbxslbAv6QEEqRf3YK5Z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9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24.38</v>
      </c>
      <c r="G47" s="12">
        <v>22.29</v>
      </c>
      <c r="H47" s="12">
        <v>20.02</v>
      </c>
      <c r="I47" s="12">
        <v>21.25</v>
      </c>
      <c r="J47" s="13">
        <v>21.31</v>
      </c>
    </row>
    <row r="48" spans="2:10" ht="57.75" customHeight="1" x14ac:dyDescent="0.2">
      <c r="B48" s="14"/>
      <c r="C48" s="1128" t="s">
        <v>4</v>
      </c>
      <c r="D48" s="1128"/>
      <c r="E48" s="1129"/>
      <c r="F48" s="15">
        <v>9.08</v>
      </c>
      <c r="G48" s="16">
        <v>14.04</v>
      </c>
      <c r="H48" s="16">
        <v>13.43</v>
      </c>
      <c r="I48" s="16">
        <v>12.71</v>
      </c>
      <c r="J48" s="17">
        <v>9.67</v>
      </c>
    </row>
    <row r="49" spans="2:10" ht="57.75" customHeight="1" thickBot="1" x14ac:dyDescent="0.25">
      <c r="B49" s="18"/>
      <c r="C49" s="1130" t="s">
        <v>5</v>
      </c>
      <c r="D49" s="1130"/>
      <c r="E49" s="1131"/>
      <c r="F49" s="19">
        <v>1.21</v>
      </c>
      <c r="G49" s="20">
        <v>1.06</v>
      </c>
      <c r="H49" s="20" t="s">
        <v>532</v>
      </c>
      <c r="I49" s="20">
        <v>0.45</v>
      </c>
      <c r="J49" s="21" t="s">
        <v>533</v>
      </c>
    </row>
    <row r="50" spans="2:10" ht="13" x14ac:dyDescent="0.2"/>
  </sheetData>
  <sheetProtection algorithmName="SHA-512" hashValue="uZ477v8k4aat6WsTxzzfVEIJf5+Y0W0JMQPY4x/91vvAfPrHHfd4h6KIizakpE/Xpp2n/463NduGqYI3ctZ46w==" saltValue="Tq8y1jOSkqEf5/gnhqLz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534</v>
      </c>
      <c r="D34" s="1136"/>
      <c r="E34" s="1137"/>
      <c r="F34" s="32">
        <v>15.07</v>
      </c>
      <c r="G34" s="33">
        <v>16.53</v>
      </c>
      <c r="H34" s="33">
        <v>16.82</v>
      </c>
      <c r="I34" s="33">
        <v>16.07</v>
      </c>
      <c r="J34" s="34">
        <v>15.47</v>
      </c>
      <c r="K34" s="22"/>
      <c r="L34" s="22"/>
      <c r="M34" s="22"/>
      <c r="N34" s="22"/>
      <c r="O34" s="22"/>
      <c r="P34" s="22"/>
    </row>
    <row r="35" spans="1:16" ht="39" customHeight="1" x14ac:dyDescent="0.2">
      <c r="A35" s="22"/>
      <c r="B35" s="35"/>
      <c r="C35" s="1132" t="s">
        <v>535</v>
      </c>
      <c r="D35" s="1132"/>
      <c r="E35" s="1133"/>
      <c r="F35" s="36">
        <v>9.08</v>
      </c>
      <c r="G35" s="37">
        <v>14.04</v>
      </c>
      <c r="H35" s="37">
        <v>13.43</v>
      </c>
      <c r="I35" s="37">
        <v>12.7</v>
      </c>
      <c r="J35" s="38">
        <v>9.66</v>
      </c>
      <c r="K35" s="22"/>
      <c r="L35" s="22"/>
      <c r="M35" s="22"/>
      <c r="N35" s="22"/>
      <c r="O35" s="22"/>
      <c r="P35" s="22"/>
    </row>
    <row r="36" spans="1:16" ht="39" customHeight="1" x14ac:dyDescent="0.2">
      <c r="A36" s="22"/>
      <c r="B36" s="35"/>
      <c r="C36" s="1132" t="s">
        <v>536</v>
      </c>
      <c r="D36" s="1132"/>
      <c r="E36" s="1133"/>
      <c r="F36" s="36">
        <v>2.73</v>
      </c>
      <c r="G36" s="37">
        <v>2.2400000000000002</v>
      </c>
      <c r="H36" s="37">
        <v>2.2599999999999998</v>
      </c>
      <c r="I36" s="37">
        <v>1.97</v>
      </c>
      <c r="J36" s="38">
        <v>1.76</v>
      </c>
      <c r="K36" s="22"/>
      <c r="L36" s="22"/>
      <c r="M36" s="22"/>
      <c r="N36" s="22"/>
      <c r="O36" s="22"/>
      <c r="P36" s="22"/>
    </row>
    <row r="37" spans="1:16" ht="39" customHeight="1" x14ac:dyDescent="0.2">
      <c r="A37" s="22"/>
      <c r="B37" s="35"/>
      <c r="C37" s="1132" t="s">
        <v>537</v>
      </c>
      <c r="D37" s="1132"/>
      <c r="E37" s="1133"/>
      <c r="F37" s="36">
        <v>0.59</v>
      </c>
      <c r="G37" s="37">
        <v>0.77</v>
      </c>
      <c r="H37" s="37">
        <v>1.03</v>
      </c>
      <c r="I37" s="37">
        <v>1.41</v>
      </c>
      <c r="J37" s="38">
        <v>1.69</v>
      </c>
      <c r="K37" s="22"/>
      <c r="L37" s="22"/>
      <c r="M37" s="22"/>
      <c r="N37" s="22"/>
      <c r="O37" s="22"/>
      <c r="P37" s="22"/>
    </row>
    <row r="38" spans="1:16" ht="39" customHeight="1" x14ac:dyDescent="0.2">
      <c r="A38" s="22"/>
      <c r="B38" s="35"/>
      <c r="C38" s="1132" t="s">
        <v>538</v>
      </c>
      <c r="D38" s="1132"/>
      <c r="E38" s="1133"/>
      <c r="F38" s="36">
        <v>1.25</v>
      </c>
      <c r="G38" s="37">
        <v>1.17</v>
      </c>
      <c r="H38" s="37">
        <v>0.66</v>
      </c>
      <c r="I38" s="37">
        <v>0.9</v>
      </c>
      <c r="J38" s="38">
        <v>0.85</v>
      </c>
      <c r="K38" s="22"/>
      <c r="L38" s="22"/>
      <c r="M38" s="22"/>
      <c r="N38" s="22"/>
      <c r="O38" s="22"/>
      <c r="P38" s="22"/>
    </row>
    <row r="39" spans="1:16" ht="39" customHeight="1" x14ac:dyDescent="0.2">
      <c r="A39" s="22"/>
      <c r="B39" s="35"/>
      <c r="C39" s="1132" t="s">
        <v>539</v>
      </c>
      <c r="D39" s="1132"/>
      <c r="E39" s="1133"/>
      <c r="F39" s="36">
        <v>2.81</v>
      </c>
      <c r="G39" s="37">
        <v>2.4300000000000002</v>
      </c>
      <c r="H39" s="37">
        <v>1.91</v>
      </c>
      <c r="I39" s="37">
        <v>0.85</v>
      </c>
      <c r="J39" s="38">
        <v>0.28000000000000003</v>
      </c>
      <c r="K39" s="22"/>
      <c r="L39" s="22"/>
      <c r="M39" s="22"/>
      <c r="N39" s="22"/>
      <c r="O39" s="22"/>
      <c r="P39" s="22"/>
    </row>
    <row r="40" spans="1:16" ht="39" customHeight="1" x14ac:dyDescent="0.2">
      <c r="A40" s="22"/>
      <c r="B40" s="35"/>
      <c r="C40" s="1132" t="s">
        <v>540</v>
      </c>
      <c r="D40" s="1132"/>
      <c r="E40" s="1133"/>
      <c r="F40" s="36">
        <v>0.47</v>
      </c>
      <c r="G40" s="37">
        <v>0.43</v>
      </c>
      <c r="H40" s="37">
        <v>0.35</v>
      </c>
      <c r="I40" s="37">
        <v>0.22</v>
      </c>
      <c r="J40" s="38">
        <v>0.12</v>
      </c>
      <c r="K40" s="22"/>
      <c r="L40" s="22"/>
      <c r="M40" s="22"/>
      <c r="N40" s="22"/>
      <c r="O40" s="22"/>
      <c r="P40" s="22"/>
    </row>
    <row r="41" spans="1:16" ht="39" customHeight="1" x14ac:dyDescent="0.2">
      <c r="A41" s="22"/>
      <c r="B41" s="35"/>
      <c r="C41" s="1132" t="s">
        <v>541</v>
      </c>
      <c r="D41" s="1132"/>
      <c r="E41" s="1133"/>
      <c r="F41" s="36">
        <v>0</v>
      </c>
      <c r="G41" s="37">
        <v>0</v>
      </c>
      <c r="H41" s="37">
        <v>0</v>
      </c>
      <c r="I41" s="37">
        <v>0</v>
      </c>
      <c r="J41" s="38">
        <v>0.01</v>
      </c>
      <c r="K41" s="22"/>
      <c r="L41" s="22"/>
      <c r="M41" s="22"/>
      <c r="N41" s="22"/>
      <c r="O41" s="22"/>
      <c r="P41" s="22"/>
    </row>
    <row r="42" spans="1:16" ht="39" customHeight="1" x14ac:dyDescent="0.2">
      <c r="A42" s="22"/>
      <c r="B42" s="39"/>
      <c r="C42" s="1132" t="s">
        <v>542</v>
      </c>
      <c r="D42" s="1132"/>
      <c r="E42" s="1133"/>
      <c r="F42" s="36" t="s">
        <v>503</v>
      </c>
      <c r="G42" s="37" t="s">
        <v>503</v>
      </c>
      <c r="H42" s="37" t="s">
        <v>503</v>
      </c>
      <c r="I42" s="37" t="s">
        <v>503</v>
      </c>
      <c r="J42" s="38" t="s">
        <v>503</v>
      </c>
      <c r="K42" s="22"/>
      <c r="L42" s="22"/>
      <c r="M42" s="22"/>
      <c r="N42" s="22"/>
      <c r="O42" s="22"/>
      <c r="P42" s="22"/>
    </row>
    <row r="43" spans="1:16" ht="39" customHeight="1" thickBot="1" x14ac:dyDescent="0.25">
      <c r="A43" s="22"/>
      <c r="B43" s="40"/>
      <c r="C43" s="1134" t="s">
        <v>543</v>
      </c>
      <c r="D43" s="1134"/>
      <c r="E43" s="1135"/>
      <c r="F43" s="41" t="s">
        <v>503</v>
      </c>
      <c r="G43" s="42" t="s">
        <v>503</v>
      </c>
      <c r="H43" s="42" t="s">
        <v>503</v>
      </c>
      <c r="I43" s="42" t="s">
        <v>503</v>
      </c>
      <c r="J43" s="43" t="s">
        <v>503</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IvGr02h/ujB5FECW9B2HPkNSaFQ+OZdlY1bLeTM4oLYQWEKgJeXv4wUyt2u5GebyIYhx+aNlCBB54UTl6x8Zg==" saltValue="GhiVKXC1LSebyl+U/Zdz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1095</v>
      </c>
      <c r="L45" s="58">
        <v>1185</v>
      </c>
      <c r="M45" s="58">
        <v>1279</v>
      </c>
      <c r="N45" s="58">
        <v>1324</v>
      </c>
      <c r="O45" s="59">
        <v>1343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503</v>
      </c>
      <c r="L46" s="62" t="s">
        <v>503</v>
      </c>
      <c r="M46" s="62" t="s">
        <v>503</v>
      </c>
      <c r="N46" s="62" t="s">
        <v>503</v>
      </c>
      <c r="O46" s="63" t="s">
        <v>503</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503</v>
      </c>
      <c r="L47" s="62" t="s">
        <v>503</v>
      </c>
      <c r="M47" s="62" t="s">
        <v>503</v>
      </c>
      <c r="N47" s="62" t="s">
        <v>503</v>
      </c>
      <c r="O47" s="63" t="s">
        <v>503</v>
      </c>
      <c r="P47" s="46"/>
      <c r="Q47" s="46"/>
      <c r="R47" s="46"/>
      <c r="S47" s="46"/>
      <c r="T47" s="46"/>
      <c r="U47" s="46"/>
    </row>
    <row r="48" spans="1:21" ht="30.75" customHeight="1" x14ac:dyDescent="0.2">
      <c r="A48" s="46"/>
      <c r="B48" s="1140"/>
      <c r="C48" s="1141"/>
      <c r="D48" s="60"/>
      <c r="E48" s="1146" t="s">
        <v>13</v>
      </c>
      <c r="F48" s="1146"/>
      <c r="G48" s="1146"/>
      <c r="H48" s="1146"/>
      <c r="I48" s="1146"/>
      <c r="J48" s="1147"/>
      <c r="K48" s="61">
        <v>385</v>
      </c>
      <c r="L48" s="62">
        <v>508</v>
      </c>
      <c r="M48" s="62">
        <v>492</v>
      </c>
      <c r="N48" s="62">
        <v>349</v>
      </c>
      <c r="O48" s="63">
        <v>517</v>
      </c>
      <c r="P48" s="46"/>
      <c r="Q48" s="46"/>
      <c r="R48" s="46"/>
      <c r="S48" s="46"/>
      <c r="T48" s="46"/>
      <c r="U48" s="46"/>
    </row>
    <row r="49" spans="1:21" ht="30.75" customHeight="1" x14ac:dyDescent="0.2">
      <c r="A49" s="46"/>
      <c r="B49" s="1140"/>
      <c r="C49" s="1141"/>
      <c r="D49" s="60"/>
      <c r="E49" s="1146" t="s">
        <v>14</v>
      </c>
      <c r="F49" s="1146"/>
      <c r="G49" s="1146"/>
      <c r="H49" s="1146"/>
      <c r="I49" s="1146"/>
      <c r="J49" s="1147"/>
      <c r="K49" s="61">
        <v>415</v>
      </c>
      <c r="L49" s="62">
        <v>417</v>
      </c>
      <c r="M49" s="62">
        <v>363</v>
      </c>
      <c r="N49" s="62">
        <v>276</v>
      </c>
      <c r="O49" s="63">
        <v>144</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503</v>
      </c>
      <c r="L50" s="62" t="s">
        <v>503</v>
      </c>
      <c r="M50" s="62" t="s">
        <v>503</v>
      </c>
      <c r="N50" s="62" t="s">
        <v>503</v>
      </c>
      <c r="O50" s="63" t="s">
        <v>503</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503</v>
      </c>
      <c r="L51" s="62" t="s">
        <v>503</v>
      </c>
      <c r="M51" s="62" t="s">
        <v>503</v>
      </c>
      <c r="N51" s="62" t="s">
        <v>503</v>
      </c>
      <c r="O51" s="63" t="s">
        <v>503</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2850</v>
      </c>
      <c r="L52" s="62">
        <v>2894</v>
      </c>
      <c r="M52" s="62">
        <v>2818</v>
      </c>
      <c r="N52" s="62">
        <v>2513</v>
      </c>
      <c r="O52" s="63">
        <v>2384</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-955</v>
      </c>
      <c r="L53" s="67">
        <v>-784</v>
      </c>
      <c r="M53" s="67">
        <v>-684</v>
      </c>
      <c r="N53" s="67">
        <v>-564</v>
      </c>
      <c r="O53" s="68">
        <v>-380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503</v>
      </c>
      <c r="L58" s="82" t="s">
        <v>503</v>
      </c>
      <c r="M58" s="82" t="s">
        <v>503</v>
      </c>
      <c r="N58" s="82" t="s">
        <v>503</v>
      </c>
      <c r="O58" s="83" t="s">
        <v>503</v>
      </c>
    </row>
    <row r="59" spans="1:21" ht="31.5" customHeight="1" x14ac:dyDescent="0.2">
      <c r="B59" s="1156"/>
      <c r="C59" s="1157"/>
      <c r="D59" s="1163" t="s">
        <v>26</v>
      </c>
      <c r="E59" s="1164"/>
      <c r="F59" s="1164"/>
      <c r="G59" s="1164"/>
      <c r="H59" s="1164"/>
      <c r="I59" s="1164"/>
      <c r="J59" s="1165"/>
      <c r="K59" s="84" t="s">
        <v>503</v>
      </c>
      <c r="L59" s="85" t="s">
        <v>503</v>
      </c>
      <c r="M59" s="85" t="s">
        <v>503</v>
      </c>
      <c r="N59" s="85" t="s">
        <v>503</v>
      </c>
      <c r="O59" s="86" t="s">
        <v>503</v>
      </c>
    </row>
    <row r="60" spans="1:21" ht="31.5" customHeight="1" thickBot="1" x14ac:dyDescent="0.25">
      <c r="B60" s="1158"/>
      <c r="C60" s="1159"/>
      <c r="D60" s="1166" t="s">
        <v>27</v>
      </c>
      <c r="E60" s="1167"/>
      <c r="F60" s="1167"/>
      <c r="G60" s="1167"/>
      <c r="H60" s="1167"/>
      <c r="I60" s="1167"/>
      <c r="J60" s="1168"/>
      <c r="K60" s="87" t="s">
        <v>503</v>
      </c>
      <c r="L60" s="88" t="s">
        <v>503</v>
      </c>
      <c r="M60" s="88" t="s">
        <v>503</v>
      </c>
      <c r="N60" s="88" t="s">
        <v>503</v>
      </c>
      <c r="O60" s="89" t="s">
        <v>503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qk6sxiqmFn4RPCPOiiZKFienm9zAE5J3/ga/ERg5dc6BxS0eRGwPozo4Gc4pnfnh0aBTH5ZbuVSwZtvJx01g==" saltValue="GXPunoWOSmFPXrcbaiuQ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69" t="s">
        <v>30</v>
      </c>
      <c r="C41" s="1170"/>
      <c r="D41" s="103"/>
      <c r="E41" s="1175" t="s">
        <v>31</v>
      </c>
      <c r="F41" s="1175"/>
      <c r="G41" s="1175"/>
      <c r="H41" s="1176"/>
      <c r="I41" s="342">
        <v>9816</v>
      </c>
      <c r="J41" s="343">
        <v>10074</v>
      </c>
      <c r="K41" s="343">
        <v>9618</v>
      </c>
      <c r="L41" s="343">
        <v>9726</v>
      </c>
      <c r="M41" s="344">
        <v>9739</v>
      </c>
    </row>
    <row r="42" spans="2:13" ht="27.75" customHeight="1" x14ac:dyDescent="0.2">
      <c r="B42" s="1171"/>
      <c r="C42" s="1172"/>
      <c r="D42" s="104"/>
      <c r="E42" s="1177" t="s">
        <v>32</v>
      </c>
      <c r="F42" s="1177"/>
      <c r="G42" s="1177"/>
      <c r="H42" s="1178"/>
      <c r="I42" s="345" t="s">
        <v>503</v>
      </c>
      <c r="J42" s="346" t="s">
        <v>503</v>
      </c>
      <c r="K42" s="346" t="s">
        <v>503</v>
      </c>
      <c r="L42" s="346" t="s">
        <v>503</v>
      </c>
      <c r="M42" s="347" t="s">
        <v>503</v>
      </c>
    </row>
    <row r="43" spans="2:13" ht="27.75" customHeight="1" x14ac:dyDescent="0.2">
      <c r="B43" s="1171"/>
      <c r="C43" s="1172"/>
      <c r="D43" s="104"/>
      <c r="E43" s="1177" t="s">
        <v>33</v>
      </c>
      <c r="F43" s="1177"/>
      <c r="G43" s="1177"/>
      <c r="H43" s="1178"/>
      <c r="I43" s="345">
        <v>7522</v>
      </c>
      <c r="J43" s="346">
        <v>4956</v>
      </c>
      <c r="K43" s="346">
        <v>4434</v>
      </c>
      <c r="L43" s="346">
        <v>5923</v>
      </c>
      <c r="M43" s="347">
        <v>4060</v>
      </c>
    </row>
    <row r="44" spans="2:13" ht="27.75" customHeight="1" x14ac:dyDescent="0.2">
      <c r="B44" s="1171"/>
      <c r="C44" s="1172"/>
      <c r="D44" s="104"/>
      <c r="E44" s="1177" t="s">
        <v>34</v>
      </c>
      <c r="F44" s="1177"/>
      <c r="G44" s="1177"/>
      <c r="H44" s="1178"/>
      <c r="I44" s="345">
        <v>1245</v>
      </c>
      <c r="J44" s="346">
        <v>874</v>
      </c>
      <c r="K44" s="346">
        <v>845</v>
      </c>
      <c r="L44" s="346">
        <v>604</v>
      </c>
      <c r="M44" s="347">
        <v>575</v>
      </c>
    </row>
    <row r="45" spans="2:13" ht="27.75" customHeight="1" x14ac:dyDescent="0.2">
      <c r="B45" s="1171"/>
      <c r="C45" s="1172"/>
      <c r="D45" s="104"/>
      <c r="E45" s="1177" t="s">
        <v>35</v>
      </c>
      <c r="F45" s="1177"/>
      <c r="G45" s="1177"/>
      <c r="H45" s="1178"/>
      <c r="I45" s="345">
        <v>5085</v>
      </c>
      <c r="J45" s="346">
        <v>5294</v>
      </c>
      <c r="K45" s="346">
        <v>5531</v>
      </c>
      <c r="L45" s="346">
        <v>5572</v>
      </c>
      <c r="M45" s="347">
        <v>5972</v>
      </c>
    </row>
    <row r="46" spans="2:13" ht="27.75" customHeight="1" x14ac:dyDescent="0.2">
      <c r="B46" s="1171"/>
      <c r="C46" s="1172"/>
      <c r="D46" s="105"/>
      <c r="E46" s="1177" t="s">
        <v>36</v>
      </c>
      <c r="F46" s="1177"/>
      <c r="G46" s="1177"/>
      <c r="H46" s="1178"/>
      <c r="I46" s="345" t="s">
        <v>503</v>
      </c>
      <c r="J46" s="346" t="s">
        <v>503</v>
      </c>
      <c r="K46" s="346" t="s">
        <v>503</v>
      </c>
      <c r="L46" s="346" t="s">
        <v>503</v>
      </c>
      <c r="M46" s="347" t="s">
        <v>503</v>
      </c>
    </row>
    <row r="47" spans="2:13" ht="27.75" customHeight="1" x14ac:dyDescent="0.2">
      <c r="B47" s="1171"/>
      <c r="C47" s="1172"/>
      <c r="D47" s="106"/>
      <c r="E47" s="1179" t="s">
        <v>37</v>
      </c>
      <c r="F47" s="1180"/>
      <c r="G47" s="1180"/>
      <c r="H47" s="1181"/>
      <c r="I47" s="345" t="s">
        <v>503</v>
      </c>
      <c r="J47" s="346" t="s">
        <v>503</v>
      </c>
      <c r="K47" s="346" t="s">
        <v>503</v>
      </c>
      <c r="L47" s="346" t="s">
        <v>503</v>
      </c>
      <c r="M47" s="347" t="s">
        <v>503</v>
      </c>
    </row>
    <row r="48" spans="2:13" ht="27.75" customHeight="1" x14ac:dyDescent="0.2">
      <c r="B48" s="1171"/>
      <c r="C48" s="1172"/>
      <c r="D48" s="104"/>
      <c r="E48" s="1177" t="s">
        <v>38</v>
      </c>
      <c r="F48" s="1177"/>
      <c r="G48" s="1177"/>
      <c r="H48" s="1178"/>
      <c r="I48" s="345" t="s">
        <v>503</v>
      </c>
      <c r="J48" s="346" t="s">
        <v>503</v>
      </c>
      <c r="K48" s="346" t="s">
        <v>503</v>
      </c>
      <c r="L48" s="346" t="s">
        <v>503</v>
      </c>
      <c r="M48" s="347" t="s">
        <v>503</v>
      </c>
    </row>
    <row r="49" spans="2:13" ht="27.75" customHeight="1" x14ac:dyDescent="0.2">
      <c r="B49" s="1173"/>
      <c r="C49" s="1174"/>
      <c r="D49" s="104"/>
      <c r="E49" s="1177" t="s">
        <v>39</v>
      </c>
      <c r="F49" s="1177"/>
      <c r="G49" s="1177"/>
      <c r="H49" s="1178"/>
      <c r="I49" s="345" t="s">
        <v>503</v>
      </c>
      <c r="J49" s="346" t="s">
        <v>503</v>
      </c>
      <c r="K49" s="346" t="s">
        <v>503</v>
      </c>
      <c r="L49" s="346" t="s">
        <v>503</v>
      </c>
      <c r="M49" s="347" t="s">
        <v>503</v>
      </c>
    </row>
    <row r="50" spans="2:13" ht="27.75" customHeight="1" x14ac:dyDescent="0.2">
      <c r="B50" s="1182" t="s">
        <v>40</v>
      </c>
      <c r="C50" s="1183"/>
      <c r="D50" s="107"/>
      <c r="E50" s="1177" t="s">
        <v>41</v>
      </c>
      <c r="F50" s="1177"/>
      <c r="G50" s="1177"/>
      <c r="H50" s="1178"/>
      <c r="I50" s="345">
        <v>26774</v>
      </c>
      <c r="J50" s="346">
        <v>24927</v>
      </c>
      <c r="K50" s="346">
        <v>23661</v>
      </c>
      <c r="L50" s="346">
        <v>24232</v>
      </c>
      <c r="M50" s="347">
        <v>23865</v>
      </c>
    </row>
    <row r="51" spans="2:13" ht="27.75" customHeight="1" x14ac:dyDescent="0.2">
      <c r="B51" s="1171"/>
      <c r="C51" s="1172"/>
      <c r="D51" s="104"/>
      <c r="E51" s="1177" t="s">
        <v>42</v>
      </c>
      <c r="F51" s="1177"/>
      <c r="G51" s="1177"/>
      <c r="H51" s="1178"/>
      <c r="I51" s="345">
        <v>6490</v>
      </c>
      <c r="J51" s="346">
        <v>5725</v>
      </c>
      <c r="K51" s="346">
        <v>5126</v>
      </c>
      <c r="L51" s="346">
        <v>4792</v>
      </c>
      <c r="M51" s="347">
        <v>4582</v>
      </c>
    </row>
    <row r="52" spans="2:13" ht="27.75" customHeight="1" x14ac:dyDescent="0.2">
      <c r="B52" s="1173"/>
      <c r="C52" s="1174"/>
      <c r="D52" s="104"/>
      <c r="E52" s="1177" t="s">
        <v>43</v>
      </c>
      <c r="F52" s="1177"/>
      <c r="G52" s="1177"/>
      <c r="H52" s="1178"/>
      <c r="I52" s="345">
        <v>17998</v>
      </c>
      <c r="J52" s="346">
        <v>16051</v>
      </c>
      <c r="K52" s="346">
        <v>14528</v>
      </c>
      <c r="L52" s="346">
        <v>13084</v>
      </c>
      <c r="M52" s="347">
        <v>11851</v>
      </c>
    </row>
    <row r="53" spans="2:13" ht="27.75" customHeight="1" thickBot="1" x14ac:dyDescent="0.25">
      <c r="B53" s="1184" t="s">
        <v>19</v>
      </c>
      <c r="C53" s="1185"/>
      <c r="D53" s="108"/>
      <c r="E53" s="1186" t="s">
        <v>44</v>
      </c>
      <c r="F53" s="1186"/>
      <c r="G53" s="1186"/>
      <c r="H53" s="1187"/>
      <c r="I53" s="348">
        <v>-27595</v>
      </c>
      <c r="J53" s="349">
        <v>-25506</v>
      </c>
      <c r="K53" s="349">
        <v>-22887</v>
      </c>
      <c r="L53" s="349">
        <v>-20284</v>
      </c>
      <c r="M53" s="350">
        <v>-19952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PAWDvZu8NN1gt0Lofn3B6VkqiSogvOLodClxPa0H/InfWVCtF4l6ZkKH+wGALG7NQkXDDqSfW4jdRW2Ht44R3g==" saltValue="s4I6OtbqDDOtuCeMycrc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196" t="s">
        <v>46</v>
      </c>
      <c r="D55" s="1196"/>
      <c r="E55" s="1197"/>
      <c r="F55" s="120">
        <v>7531</v>
      </c>
      <c r="G55" s="120">
        <v>7981</v>
      </c>
      <c r="H55" s="121">
        <v>8544</v>
      </c>
    </row>
    <row r="56" spans="2:8" ht="52.5" customHeight="1" x14ac:dyDescent="0.2">
      <c r="B56" s="122"/>
      <c r="C56" s="1198" t="s">
        <v>47</v>
      </c>
      <c r="D56" s="1198"/>
      <c r="E56" s="1199"/>
      <c r="F56" s="123" t="s">
        <v>503</v>
      </c>
      <c r="G56" s="123" t="s">
        <v>503</v>
      </c>
      <c r="H56" s="124" t="s">
        <v>503</v>
      </c>
    </row>
    <row r="57" spans="2:8" ht="53.25" customHeight="1" x14ac:dyDescent="0.2">
      <c r="B57" s="122"/>
      <c r="C57" s="1200" t="s">
        <v>48</v>
      </c>
      <c r="D57" s="1200"/>
      <c r="E57" s="1201"/>
      <c r="F57" s="125">
        <v>14721</v>
      </c>
      <c r="G57" s="125">
        <v>15052</v>
      </c>
      <c r="H57" s="126">
        <v>14616</v>
      </c>
    </row>
    <row r="58" spans="2:8" ht="45.75" customHeight="1" x14ac:dyDescent="0.2">
      <c r="B58" s="127"/>
      <c r="C58" s="1188" t="s">
        <v>556</v>
      </c>
      <c r="D58" s="1189"/>
      <c r="E58" s="1190"/>
      <c r="F58" s="128">
        <v>6214</v>
      </c>
      <c r="G58" s="128">
        <v>6051</v>
      </c>
      <c r="H58" s="129">
        <v>5752</v>
      </c>
    </row>
    <row r="59" spans="2:8" ht="45.75" customHeight="1" x14ac:dyDescent="0.2">
      <c r="B59" s="127"/>
      <c r="C59" s="1188" t="s">
        <v>557</v>
      </c>
      <c r="D59" s="1189"/>
      <c r="E59" s="1190"/>
      <c r="F59" s="128">
        <v>5812</v>
      </c>
      <c r="G59" s="128">
        <v>5841</v>
      </c>
      <c r="H59" s="129">
        <v>5608</v>
      </c>
    </row>
    <row r="60" spans="2:8" ht="45.75" customHeight="1" x14ac:dyDescent="0.2">
      <c r="B60" s="127"/>
      <c r="C60" s="1188" t="s">
        <v>558</v>
      </c>
      <c r="D60" s="1189"/>
      <c r="E60" s="1190"/>
      <c r="F60" s="128">
        <v>1671</v>
      </c>
      <c r="G60" s="128">
        <v>1675</v>
      </c>
      <c r="H60" s="129">
        <v>1680</v>
      </c>
    </row>
    <row r="61" spans="2:8" ht="45.75" customHeight="1" x14ac:dyDescent="0.2">
      <c r="B61" s="127"/>
      <c r="C61" s="1188" t="s">
        <v>559</v>
      </c>
      <c r="D61" s="1189"/>
      <c r="E61" s="1190"/>
      <c r="F61" s="128">
        <v>200</v>
      </c>
      <c r="G61" s="128">
        <v>656</v>
      </c>
      <c r="H61" s="129">
        <v>725</v>
      </c>
    </row>
    <row r="62" spans="2:8" ht="45.75" customHeight="1" thickBot="1" x14ac:dyDescent="0.25">
      <c r="B62" s="130"/>
      <c r="C62" s="1191" t="s">
        <v>560</v>
      </c>
      <c r="D62" s="1192"/>
      <c r="E62" s="1193"/>
      <c r="F62" s="131">
        <v>317</v>
      </c>
      <c r="G62" s="131">
        <v>317</v>
      </c>
      <c r="H62" s="132">
        <v>316</v>
      </c>
    </row>
    <row r="63" spans="2:8" ht="52.5" customHeight="1" thickBot="1" x14ac:dyDescent="0.25">
      <c r="B63" s="133"/>
      <c r="C63" s="1194" t="s">
        <v>49</v>
      </c>
      <c r="D63" s="1194"/>
      <c r="E63" s="1195"/>
      <c r="F63" s="134">
        <v>22251</v>
      </c>
      <c r="G63" s="134">
        <v>23033</v>
      </c>
      <c r="H63" s="135">
        <v>23160</v>
      </c>
    </row>
    <row r="64" spans="2:8" ht="13" x14ac:dyDescent="0.2"/>
  </sheetData>
  <sheetProtection algorithmName="SHA-512" hashValue="9mQsmWFpYnNrFgUnR9OhGliRK2MsPa8lC7ht/nxzhvloiyR8AUxliYMSQVabJAK3JeTTmTZ0msKNPzeds47MOQ==" saltValue="2j/I6H3CCnr2PBFOlppT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60292</v>
      </c>
      <c r="E3" s="154"/>
      <c r="F3" s="155">
        <v>66343</v>
      </c>
      <c r="G3" s="156"/>
      <c r="H3" s="157"/>
    </row>
    <row r="4" spans="1:8" x14ac:dyDescent="0.2">
      <c r="A4" s="158"/>
      <c r="B4" s="159"/>
      <c r="C4" s="160"/>
      <c r="D4" s="161">
        <v>46144</v>
      </c>
      <c r="E4" s="162"/>
      <c r="F4" s="163">
        <v>34529</v>
      </c>
      <c r="G4" s="164"/>
      <c r="H4" s="165"/>
    </row>
    <row r="5" spans="1:8" x14ac:dyDescent="0.2">
      <c r="A5" s="146" t="s">
        <v>521</v>
      </c>
      <c r="B5" s="151"/>
      <c r="C5" s="152"/>
      <c r="D5" s="153">
        <v>63808</v>
      </c>
      <c r="E5" s="154"/>
      <c r="F5" s="155">
        <v>60285</v>
      </c>
      <c r="G5" s="156"/>
      <c r="H5" s="157"/>
    </row>
    <row r="6" spans="1:8" x14ac:dyDescent="0.2">
      <c r="A6" s="158"/>
      <c r="B6" s="159"/>
      <c r="C6" s="160"/>
      <c r="D6" s="161">
        <v>42186</v>
      </c>
      <c r="E6" s="162"/>
      <c r="F6" s="163">
        <v>36445</v>
      </c>
      <c r="G6" s="164"/>
      <c r="H6" s="165"/>
    </row>
    <row r="7" spans="1:8" x14ac:dyDescent="0.2">
      <c r="A7" s="146" t="s">
        <v>522</v>
      </c>
      <c r="B7" s="151"/>
      <c r="C7" s="152"/>
      <c r="D7" s="153">
        <v>70977</v>
      </c>
      <c r="E7" s="154"/>
      <c r="F7" s="155">
        <v>52714</v>
      </c>
      <c r="G7" s="156"/>
      <c r="H7" s="157"/>
    </row>
    <row r="8" spans="1:8" x14ac:dyDescent="0.2">
      <c r="A8" s="158"/>
      <c r="B8" s="159"/>
      <c r="C8" s="160"/>
      <c r="D8" s="161">
        <v>53352</v>
      </c>
      <c r="E8" s="162"/>
      <c r="F8" s="163">
        <v>29032</v>
      </c>
      <c r="G8" s="164"/>
      <c r="H8" s="165"/>
    </row>
    <row r="9" spans="1:8" x14ac:dyDescent="0.2">
      <c r="A9" s="146" t="s">
        <v>523</v>
      </c>
      <c r="B9" s="151"/>
      <c r="C9" s="152"/>
      <c r="D9" s="153">
        <v>58638</v>
      </c>
      <c r="E9" s="154"/>
      <c r="F9" s="155">
        <v>46001</v>
      </c>
      <c r="G9" s="156"/>
      <c r="H9" s="157"/>
    </row>
    <row r="10" spans="1:8" x14ac:dyDescent="0.2">
      <c r="A10" s="158"/>
      <c r="B10" s="159"/>
      <c r="C10" s="160"/>
      <c r="D10" s="161">
        <v>48066</v>
      </c>
      <c r="E10" s="162"/>
      <c r="F10" s="163">
        <v>27974</v>
      </c>
      <c r="G10" s="164"/>
      <c r="H10" s="165"/>
    </row>
    <row r="11" spans="1:8" x14ac:dyDescent="0.2">
      <c r="A11" s="146" t="s">
        <v>524</v>
      </c>
      <c r="B11" s="151"/>
      <c r="C11" s="152"/>
      <c r="D11" s="153">
        <v>60188</v>
      </c>
      <c r="E11" s="154"/>
      <c r="F11" s="155">
        <v>52878</v>
      </c>
      <c r="G11" s="156"/>
      <c r="H11" s="157"/>
    </row>
    <row r="12" spans="1:8" x14ac:dyDescent="0.2">
      <c r="A12" s="158"/>
      <c r="B12" s="159"/>
      <c r="C12" s="166"/>
      <c r="D12" s="161">
        <v>46719</v>
      </c>
      <c r="E12" s="162"/>
      <c r="F12" s="163">
        <v>32136</v>
      </c>
      <c r="G12" s="164"/>
      <c r="H12" s="165"/>
    </row>
    <row r="13" spans="1:8" x14ac:dyDescent="0.2">
      <c r="A13" s="146"/>
      <c r="B13" s="151"/>
      <c r="C13" s="152"/>
      <c r="D13" s="153">
        <v>62781</v>
      </c>
      <c r="E13" s="154"/>
      <c r="F13" s="155">
        <v>55644</v>
      </c>
      <c r="G13" s="167"/>
      <c r="H13" s="157"/>
    </row>
    <row r="14" spans="1:8" x14ac:dyDescent="0.2">
      <c r="A14" s="158"/>
      <c r="B14" s="159"/>
      <c r="C14" s="160"/>
      <c r="D14" s="161">
        <v>47293</v>
      </c>
      <c r="E14" s="162"/>
      <c r="F14" s="163">
        <v>32023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9.08</v>
      </c>
      <c r="C19" s="168">
        <f>ROUND(VALUE(SUBSTITUTE(実質収支比率等に係る経年分析!G$48,"▲","-")),2)</f>
        <v>14.04</v>
      </c>
      <c r="D19" s="168">
        <f>ROUND(VALUE(SUBSTITUTE(実質収支比率等に係る経年分析!H$48,"▲","-")),2)</f>
        <v>13.43</v>
      </c>
      <c r="E19" s="168">
        <f>ROUND(VALUE(SUBSTITUTE(実質収支比率等に係る経年分析!I$48,"▲","-")),2)</f>
        <v>12.71</v>
      </c>
      <c r="F19" s="168">
        <f>ROUND(VALUE(SUBSTITUTE(実質収支比率等に係る経年分析!J$48,"▲","-")),2)</f>
        <v>9.67</v>
      </c>
    </row>
    <row r="20" spans="1:11" x14ac:dyDescent="0.2">
      <c r="A20" s="168" t="s">
        <v>53</v>
      </c>
      <c r="B20" s="168">
        <f>ROUND(VALUE(SUBSTITUTE(実質収支比率等に係る経年分析!F$47,"▲","-")),2)</f>
        <v>24.38</v>
      </c>
      <c r="C20" s="168">
        <f>ROUND(VALUE(SUBSTITUTE(実質収支比率等に係る経年分析!G$47,"▲","-")),2)</f>
        <v>22.29</v>
      </c>
      <c r="D20" s="168">
        <f>ROUND(VALUE(SUBSTITUTE(実質収支比率等に係る経年分析!H$47,"▲","-")),2)</f>
        <v>20.02</v>
      </c>
      <c r="E20" s="168">
        <f>ROUND(VALUE(SUBSTITUTE(実質収支比率等に係る経年分析!I$47,"▲","-")),2)</f>
        <v>21.25</v>
      </c>
      <c r="F20" s="168">
        <f>ROUND(VALUE(SUBSTITUTE(実質収支比率等に係る経年分析!J$47,"▲","-")),2)</f>
        <v>21.31</v>
      </c>
    </row>
    <row r="21" spans="1:11" x14ac:dyDescent="0.2">
      <c r="A21" s="168" t="s">
        <v>54</v>
      </c>
      <c r="B21" s="168">
        <f>IF(ISNUMBER(VALUE(SUBSTITUTE(実質収支比率等に係る経年分析!F$49,"▲","-"))),ROUND(VALUE(SUBSTITUTE(実質収支比率等に係る経年分析!F$49,"▲","-")),2),NA())</f>
        <v>1.21</v>
      </c>
      <c r="C21" s="168">
        <f>IF(ISNUMBER(VALUE(SUBSTITUTE(実質収支比率等に係る経年分析!G$49,"▲","-"))),ROUND(VALUE(SUBSTITUTE(実質収支比率等に係る経年分析!G$49,"▲","-")),2),NA())</f>
        <v>1.06</v>
      </c>
      <c r="D21" s="168">
        <f>IF(ISNUMBER(VALUE(SUBSTITUTE(実質収支比率等に係る経年分析!H$49,"▲","-"))),ROUND(VALUE(SUBSTITUTE(実質収支比率等に係る経年分析!H$49,"▲","-")),2),NA())</f>
        <v>-2.99</v>
      </c>
      <c r="E21" s="168">
        <f>IF(ISNUMBER(VALUE(SUBSTITUTE(実質収支比率等に係る経年分析!I$49,"▲","-"))),ROUND(VALUE(SUBSTITUTE(実質収支比率等に係る経年分析!I$49,"▲","-")),2),NA())</f>
        <v>0.45</v>
      </c>
      <c r="F21" s="168">
        <f>IF(ISNUMBER(VALUE(SUBSTITUTE(実質収支比率等に係る経年分析!J$49,"▲","-"))),ROUND(VALUE(SUBSTITUTE(実質収支比率等に係る経年分析!J$49,"▲","-")),2),NA())</f>
        <v>-0.83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刈谷野田北部土地区画整理事業特別会計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0.47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2.81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2.4300000000000002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1.91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0.28000000000000003</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0.85</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1.69</v>
      </c>
    </row>
    <row r="34" spans="1:16" x14ac:dyDescent="0.2">
      <c r="A34" s="169" t="str">
        <f>IF(連結実質赤字比率に係る赤字・黒字の構成分析!C$36="",NA(),連結実質赤字比率に係る赤字・黒字の構成分析!C$36)</f>
        <v>刈谷小垣江駅東部土地区画整理事業特別会計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2.73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2.2400000000000002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2.2599999999999998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13.43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9.66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16.53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16.82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16.07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15.47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2850</v>
      </c>
      <c r="E42" s="170"/>
      <c r="F42" s="170"/>
      <c r="G42" s="170">
        <f>'実質公債費比率（分子）の構造'!L$52</f>
        <v>2894</v>
      </c>
      <c r="H42" s="170"/>
      <c r="I42" s="170"/>
      <c r="J42" s="170">
        <f>'実質公債費比率（分子）の構造'!M$52</f>
        <v>2818</v>
      </c>
      <c r="K42" s="170"/>
      <c r="L42" s="170"/>
      <c r="M42" s="170">
        <f>'実質公債費比率（分子）の構造'!N$52</f>
        <v>2513</v>
      </c>
      <c r="N42" s="170"/>
      <c r="O42" s="170"/>
      <c r="P42" s="170">
        <f>'実質公債費比率（分子）の構造'!O$52</f>
        <v>2384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415</v>
      </c>
      <c r="C45" s="170"/>
      <c r="D45" s="170"/>
      <c r="E45" s="170">
        <f>'実質公債費比率（分子）の構造'!L$49</f>
        <v>417</v>
      </c>
      <c r="F45" s="170"/>
      <c r="G45" s="170"/>
      <c r="H45" s="170">
        <f>'実質公債費比率（分子）の構造'!M$49</f>
        <v>363</v>
      </c>
      <c r="I45" s="170"/>
      <c r="J45" s="170"/>
      <c r="K45" s="170">
        <f>'実質公債費比率（分子）の構造'!N$49</f>
        <v>276</v>
      </c>
      <c r="L45" s="170"/>
      <c r="M45" s="170"/>
      <c r="N45" s="170">
        <f>'実質公債費比率（分子）の構造'!O$49</f>
        <v>144</v>
      </c>
      <c r="O45" s="170"/>
      <c r="P45" s="170"/>
    </row>
    <row r="46" spans="1:16" x14ac:dyDescent="0.2">
      <c r="A46" s="170" t="s">
        <v>64</v>
      </c>
      <c r="B46" s="170">
        <f>'実質公債費比率（分子）の構造'!K$48</f>
        <v>385</v>
      </c>
      <c r="C46" s="170"/>
      <c r="D46" s="170"/>
      <c r="E46" s="170">
        <f>'実質公債費比率（分子）の構造'!L$48</f>
        <v>508</v>
      </c>
      <c r="F46" s="170"/>
      <c r="G46" s="170"/>
      <c r="H46" s="170">
        <f>'実質公債費比率（分子）の構造'!M$48</f>
        <v>492</v>
      </c>
      <c r="I46" s="170"/>
      <c r="J46" s="170"/>
      <c r="K46" s="170">
        <f>'実質公債費比率（分子）の構造'!N$48</f>
        <v>349</v>
      </c>
      <c r="L46" s="170"/>
      <c r="M46" s="170"/>
      <c r="N46" s="170">
        <f>'実質公債費比率（分子）の構造'!O$48</f>
        <v>517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1095</v>
      </c>
      <c r="C49" s="170"/>
      <c r="D49" s="170"/>
      <c r="E49" s="170">
        <f>'実質公債費比率（分子）の構造'!L$45</f>
        <v>1185</v>
      </c>
      <c r="F49" s="170"/>
      <c r="G49" s="170"/>
      <c r="H49" s="170">
        <f>'実質公債費比率（分子）の構造'!M$45</f>
        <v>1279</v>
      </c>
      <c r="I49" s="170"/>
      <c r="J49" s="170"/>
      <c r="K49" s="170">
        <f>'実質公債費比率（分子）の構造'!N$45</f>
        <v>1324</v>
      </c>
      <c r="L49" s="170"/>
      <c r="M49" s="170"/>
      <c r="N49" s="170">
        <f>'実質公債費比率（分子）の構造'!O$45</f>
        <v>1343</v>
      </c>
      <c r="O49" s="170"/>
      <c r="P49" s="170"/>
    </row>
    <row r="50" spans="1:16" x14ac:dyDescent="0.2">
      <c r="A50" s="170" t="s">
        <v>67</v>
      </c>
      <c r="B50" s="170" t="e">
        <f>NA()</f>
        <v>#N/A</v>
      </c>
      <c r="C50" s="170">
        <f>IF(ISNUMBER('実質公債費比率（分子）の構造'!K$53),'実質公債費比率（分子）の構造'!K$53,NA())</f>
        <v>-955</v>
      </c>
      <c r="D50" s="170" t="e">
        <f>NA()</f>
        <v>#N/A</v>
      </c>
      <c r="E50" s="170" t="e">
        <f>NA()</f>
        <v>#N/A</v>
      </c>
      <c r="F50" s="170">
        <f>IF(ISNUMBER('実質公債費比率（分子）の構造'!L$53),'実質公債費比率（分子）の構造'!L$53,NA())</f>
        <v>-784</v>
      </c>
      <c r="G50" s="170" t="e">
        <f>NA()</f>
        <v>#N/A</v>
      </c>
      <c r="H50" s="170" t="e">
        <f>NA()</f>
        <v>#N/A</v>
      </c>
      <c r="I50" s="170">
        <f>IF(ISNUMBER('実質公債費比率（分子）の構造'!M$53),'実質公債費比率（分子）の構造'!M$53,NA())</f>
        <v>-684</v>
      </c>
      <c r="J50" s="170" t="e">
        <f>NA()</f>
        <v>#N/A</v>
      </c>
      <c r="K50" s="170" t="e">
        <f>NA()</f>
        <v>#N/A</v>
      </c>
      <c r="L50" s="170">
        <f>IF(ISNUMBER('実質公債費比率（分子）の構造'!N$53),'実質公債費比率（分子）の構造'!N$53,NA())</f>
        <v>-564</v>
      </c>
      <c r="M50" s="170" t="e">
        <f>NA()</f>
        <v>#N/A</v>
      </c>
      <c r="N50" s="170" t="e">
        <f>NA()</f>
        <v>#N/A</v>
      </c>
      <c r="O50" s="170">
        <f>IF(ISNUMBER('実質公債費比率（分子）の構造'!O$53),'実質公債費比率（分子）の構造'!O$53,NA())</f>
        <v>-380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17998</v>
      </c>
      <c r="E56" s="169"/>
      <c r="F56" s="169"/>
      <c r="G56" s="169">
        <f>'将来負担比率（分子）の構造'!J$52</f>
        <v>16051</v>
      </c>
      <c r="H56" s="169"/>
      <c r="I56" s="169"/>
      <c r="J56" s="169">
        <f>'将来負担比率（分子）の構造'!K$52</f>
        <v>14528</v>
      </c>
      <c r="K56" s="169"/>
      <c r="L56" s="169"/>
      <c r="M56" s="169">
        <f>'将来負担比率（分子）の構造'!L$52</f>
        <v>13084</v>
      </c>
      <c r="N56" s="169"/>
      <c r="O56" s="169"/>
      <c r="P56" s="169">
        <f>'将来負担比率（分子）の構造'!M$52</f>
        <v>11851</v>
      </c>
    </row>
    <row r="57" spans="1:16" x14ac:dyDescent="0.2">
      <c r="A57" s="169" t="s">
        <v>42</v>
      </c>
      <c r="B57" s="169"/>
      <c r="C57" s="169"/>
      <c r="D57" s="169">
        <f>'将来負担比率（分子）の構造'!I$51</f>
        <v>6490</v>
      </c>
      <c r="E57" s="169"/>
      <c r="F57" s="169"/>
      <c r="G57" s="169">
        <f>'将来負担比率（分子）の構造'!J$51</f>
        <v>5725</v>
      </c>
      <c r="H57" s="169"/>
      <c r="I57" s="169"/>
      <c r="J57" s="169">
        <f>'将来負担比率（分子）の構造'!K$51</f>
        <v>5126</v>
      </c>
      <c r="K57" s="169"/>
      <c r="L57" s="169"/>
      <c r="M57" s="169">
        <f>'将来負担比率（分子）の構造'!L$51</f>
        <v>4792</v>
      </c>
      <c r="N57" s="169"/>
      <c r="O57" s="169"/>
      <c r="P57" s="169">
        <f>'将来負担比率（分子）の構造'!M$51</f>
        <v>4582</v>
      </c>
    </row>
    <row r="58" spans="1:16" x14ac:dyDescent="0.2">
      <c r="A58" s="169" t="s">
        <v>41</v>
      </c>
      <c r="B58" s="169"/>
      <c r="C58" s="169"/>
      <c r="D58" s="169">
        <f>'将来負担比率（分子）の構造'!I$50</f>
        <v>26774</v>
      </c>
      <c r="E58" s="169"/>
      <c r="F58" s="169"/>
      <c r="G58" s="169">
        <f>'将来負担比率（分子）の構造'!J$50</f>
        <v>24927</v>
      </c>
      <c r="H58" s="169"/>
      <c r="I58" s="169"/>
      <c r="J58" s="169">
        <f>'将来負担比率（分子）の構造'!K$50</f>
        <v>23661</v>
      </c>
      <c r="K58" s="169"/>
      <c r="L58" s="169"/>
      <c r="M58" s="169">
        <f>'将来負担比率（分子）の構造'!L$50</f>
        <v>24232</v>
      </c>
      <c r="N58" s="169"/>
      <c r="O58" s="169"/>
      <c r="P58" s="169">
        <f>'将来負担比率（分子）の構造'!M$50</f>
        <v>23865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5085</v>
      </c>
      <c r="C62" s="169"/>
      <c r="D62" s="169"/>
      <c r="E62" s="169">
        <f>'将来負担比率（分子）の構造'!J$45</f>
        <v>5294</v>
      </c>
      <c r="F62" s="169"/>
      <c r="G62" s="169"/>
      <c r="H62" s="169">
        <f>'将来負担比率（分子）の構造'!K$45</f>
        <v>5531</v>
      </c>
      <c r="I62" s="169"/>
      <c r="J62" s="169"/>
      <c r="K62" s="169">
        <f>'将来負担比率（分子）の構造'!L$45</f>
        <v>5572</v>
      </c>
      <c r="L62" s="169"/>
      <c r="M62" s="169"/>
      <c r="N62" s="169">
        <f>'将来負担比率（分子）の構造'!M$45</f>
        <v>5972</v>
      </c>
      <c r="O62" s="169"/>
      <c r="P62" s="169"/>
    </row>
    <row r="63" spans="1:16" x14ac:dyDescent="0.2">
      <c r="A63" s="169" t="s">
        <v>34</v>
      </c>
      <c r="B63" s="169">
        <f>'将来負担比率（分子）の構造'!I$44</f>
        <v>1245</v>
      </c>
      <c r="C63" s="169"/>
      <c r="D63" s="169"/>
      <c r="E63" s="169">
        <f>'将来負担比率（分子）の構造'!J$44</f>
        <v>874</v>
      </c>
      <c r="F63" s="169"/>
      <c r="G63" s="169"/>
      <c r="H63" s="169">
        <f>'将来負担比率（分子）の構造'!K$44</f>
        <v>845</v>
      </c>
      <c r="I63" s="169"/>
      <c r="J63" s="169"/>
      <c r="K63" s="169">
        <f>'将来負担比率（分子）の構造'!L$44</f>
        <v>604</v>
      </c>
      <c r="L63" s="169"/>
      <c r="M63" s="169"/>
      <c r="N63" s="169">
        <f>'将来負担比率（分子）の構造'!M$44</f>
        <v>575</v>
      </c>
      <c r="O63" s="169"/>
      <c r="P63" s="169"/>
    </row>
    <row r="64" spans="1:16" x14ac:dyDescent="0.2">
      <c r="A64" s="169" t="s">
        <v>33</v>
      </c>
      <c r="B64" s="169">
        <f>'将来負担比率（分子）の構造'!I$43</f>
        <v>7522</v>
      </c>
      <c r="C64" s="169"/>
      <c r="D64" s="169"/>
      <c r="E64" s="169">
        <f>'将来負担比率（分子）の構造'!J$43</f>
        <v>4956</v>
      </c>
      <c r="F64" s="169"/>
      <c r="G64" s="169"/>
      <c r="H64" s="169">
        <f>'将来負担比率（分子）の構造'!K$43</f>
        <v>4434</v>
      </c>
      <c r="I64" s="169"/>
      <c r="J64" s="169"/>
      <c r="K64" s="169">
        <f>'将来負担比率（分子）の構造'!L$43</f>
        <v>5923</v>
      </c>
      <c r="L64" s="169"/>
      <c r="M64" s="169"/>
      <c r="N64" s="169">
        <f>'将来負担比率（分子）の構造'!M$43</f>
        <v>4060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9816</v>
      </c>
      <c r="C66" s="169"/>
      <c r="D66" s="169"/>
      <c r="E66" s="169">
        <f>'将来負担比率（分子）の構造'!J$41</f>
        <v>10074</v>
      </c>
      <c r="F66" s="169"/>
      <c r="G66" s="169"/>
      <c r="H66" s="169">
        <f>'将来負担比率（分子）の構造'!K$41</f>
        <v>9618</v>
      </c>
      <c r="I66" s="169"/>
      <c r="J66" s="169"/>
      <c r="K66" s="169">
        <f>'将来負担比率（分子）の構造'!L$41</f>
        <v>9726</v>
      </c>
      <c r="L66" s="169"/>
      <c r="M66" s="169"/>
      <c r="N66" s="169">
        <f>'将来負担比率（分子）の構造'!M$41</f>
        <v>9739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7531</v>
      </c>
      <c r="C72" s="173">
        <f>基金残高に係る経年分析!G55</f>
        <v>7981</v>
      </c>
      <c r="D72" s="173">
        <f>基金残高に係る経年分析!H55</f>
        <v>8544</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14721</v>
      </c>
      <c r="C74" s="173">
        <f>基金残高に係る経年分析!G57</f>
        <v>15052</v>
      </c>
      <c r="D74" s="173">
        <f>基金残高に係る経年分析!H57</f>
        <v>14616</v>
      </c>
    </row>
  </sheetData>
  <sheetProtection algorithmName="SHA-512" hashValue="5HmqyP+MICjLLU05IWwQRmbzuEShLfam/V6031zyA3SlqQMcfH1pf4HemvTYc1p4lu99ANCL+P8QtLI22fED0A==" saltValue="qnd6qARvoUwu5ZwjYH64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2025-03-18T01:37:30Z</cp:lastPrinted>
  <dcterms:created xsi:type="dcterms:W3CDTF">2025-02-19T02:59:39Z</dcterms:created>
  <dcterms:modified xsi:type="dcterms:W3CDTF">2025-03-19T04:18:35Z</dcterms:modified>
  <cp:category/>
</cp:coreProperties>
</file>