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109\zaisei04\026　財政状況資料集\R6財政状況資料集\03_組合せ分析・ストック情報項目除く（3月末公表分_R5年度決算)\05_市町村→県（回答）\15 蒲郡市　○\"/>
    </mc:Choice>
  </mc:AlternateContent>
  <xr:revisionPtr revIDLastSave="0" documentId="13_ncr:1_{5DE9842A-35DF-44B1-9692-6265E60673EA}" xr6:coauthVersionLast="47" xr6:coauthVersionMax="47" xr10:uidLastSave="{00000000-0000-0000-0000-000000000000}"/>
  <bookViews>
    <workbookView xWindow="-110" yWindow="-110" windowWidth="22780" windowHeight="146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7" i="10" l="1"/>
  <c r="AO36" i="10"/>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U37" i="10"/>
  <c r="C37" i="10"/>
  <c r="BE36" i="10"/>
  <c r="U36" i="10"/>
  <c r="BE35" i="10"/>
  <c r="CO34" i="10"/>
  <c r="CO35" i="10" s="1"/>
  <c r="CO36" i="10" s="1"/>
  <c r="BW34" i="10"/>
  <c r="BW35" i="10" s="1"/>
  <c r="BW36" i="10" s="1"/>
  <c r="BW37" i="10" s="1"/>
  <c r="BW38" i="10" s="1"/>
  <c r="BE34" i="10"/>
  <c r="C34" i="10"/>
  <c r="C35" i="10" s="1"/>
  <c r="U34" i="10" l="1"/>
  <c r="U35" i="10" s="1"/>
  <c r="C36" i="10"/>
  <c r="AM34" i="10"/>
  <c r="AM35" i="10" s="1"/>
  <c r="AM36" i="10" s="1"/>
  <c r="AM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<sst xmlns="http://schemas.openxmlformats.org/spreadsheetml/2006/main" count="1096" uniqueCount="563">
  <si>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</si>
  <si>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</si>
  <si>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</si>
  <si>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</si>
  <si>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</si>
  <si>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</si>
  <si>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</si>
  <si>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</si>
  <si>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</si>
  <si>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</si>
  <si>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</si>
  <si>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</si>
  <si>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</si>
  <si>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</si>
  <si>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</si>
  <si>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</si>
  <si>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</si>
  <si>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</si>
  <si>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</si>
  <si>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</si>
  <si>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</si>
  <si>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</si>
  <si>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</si>
  <si>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</si>
  <si>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</si>
  <si>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</si>
  <si>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</si>
  <si>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</si>
  <si>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</si>
  <si>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</si>
  <si>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</si>
  <si>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</si>
  <si>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</si>
  <si>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</si>
  <si>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</si>
  <si>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</si>
  <si>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</si>
  <si>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</si>
  <si>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</si>
  <si>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</si>
  <si>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</si>
  <si>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</si>
  <si>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</si>
  <si>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</si>
  <si>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</si>
  <si>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</si>
  <si>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</si>
  <si>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</si>
  <si>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</si>
  <si>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</si>
  <si>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</si>
  <si>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</si>
  <si>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</si>
  <si>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</si>
  <si>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</si>
  <si>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</si>
  <si>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</si>
  <si>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</si>
  <si>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</si>
  <si>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</si>
  <si>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</si>
  <si>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</si>
  <si>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</si>
  <si>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</si>
  <si>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</si>
  <si>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</si>
  <si>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</si>
  <si>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</si>
  <si>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</si>
  <si>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</si>
  <si>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</si>
  <si>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</si>
  <si>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</si>
  <si>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</si>
  <si>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</si>
  <si>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</si>
  <si>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</si>
  <si>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</si>
  <si>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</si>
  <si>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</si>
  <si>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</si>
  <si>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</si>
  <si>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</si>
  <si>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</si>
  <si>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</si>
  <si>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</si>
  <si>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</si>
  <si>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</si>
  <si>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</si>
  <si>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</si>
  <si>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</si>
  <si>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</si>
  <si>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</si>
  <si>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</si>
  <si>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蒲郡市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</si>
  <si>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</si>
  <si>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</si>
  <si>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</si>
  <si>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</si>
  <si>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</si>
  <si>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</si>
  <si>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</si>
  <si>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</si>
  <si>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</si>
  <si>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</si>
  <si>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</si>
  <si>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</si>
  <si>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</si>
  <si>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</si>
  <si>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</si>
  <si>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</si>
  <si>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</si>
  <si>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</si>
  <si>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</si>
  <si>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</si>
  <si>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</si>
  <si>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</si>
  <si>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</si>
  <si>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</si>
  <si>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</si>
  <si>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</si>
  <si>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</si>
  <si>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</si>
  <si>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</si>
  <si>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</si>
  <si>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</si>
  <si>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</si>
  <si>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</si>
  <si>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</si>
  <si>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</si>
  <si>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</si>
  <si>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</si>
  <si>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</si>
  <si>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</si>
  <si>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</si>
  <si>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</si>
  <si>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</si>
  <si>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</si>
  <si>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</si>
  <si>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</si>
  <si>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</si>
  <si>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</si>
  <si>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6"/>
  </si>
  <si>
    <t>うち日本人(％)</t>
    <phoneticPr fontId="5"/>
  </si>
  <si>
    <t>-0.9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</si>
  <si>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</si>
  <si>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</si>
  <si>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</si>
  <si>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</si>
  <si>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</si>
  <si>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</si>
  <si>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</si>
  <si>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</si>
  <si>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</si>
  <si>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</si>
  <si>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</si>
  <si>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</si>
  <si>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</si>
  <si>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</si>
  <si>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</si>
  <si>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</si>
  <si>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</si>
  <si>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</si>
  <si>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</si>
  <si>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</si>
  <si>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</si>
  <si>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</si>
  <si>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</si>
  <si>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</si>
  <si>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</si>
  <si>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</si>
  <si>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</si>
  <si>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</si>
  <si>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</si>
  <si>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</si>
  <si>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</si>
  <si>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</si>
  <si>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</si>
  <si>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</si>
  <si>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</si>
  <si>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</si>
  <si>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</si>
  <si>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</si>
  <si>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</si>
  <si>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</si>
  <si>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</si>
  <si>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</si>
  <si>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</si>
  <si>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</si>
  <si>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</si>
  <si>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</si>
  <si>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</si>
  <si>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</si>
  <si>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</si>
  <si>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</si>
  <si>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</si>
  <si>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</si>
  <si>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</si>
  <si>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</si>
  <si>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</si>
  <si>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</si>
  <si>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</si>
  <si>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</si>
  <si>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愛知県蒲郡市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</si>
  <si>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</si>
  <si>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</si>
  <si>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</si>
  <si>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</si>
  <si>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</si>
  <si>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</si>
  <si>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</si>
  <si>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</si>
  <si>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</si>
  <si>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</si>
  <si>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</si>
  <si>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</si>
  <si>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</si>
  <si>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</si>
  <si>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</si>
  <si>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</si>
  <si>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</si>
  <si>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</si>
  <si>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</si>
  <si>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</si>
  <si>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</si>
  <si>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</si>
  <si>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</si>
  <si>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</si>
  <si>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</si>
  <si>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</si>
  <si>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</si>
  <si>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</si>
  <si>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</si>
  <si>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</si>
  <si>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</si>
  <si>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</si>
  <si>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</si>
  <si>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</si>
  <si>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</si>
  <si>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</si>
  <si>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</si>
  <si>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</si>
  <si>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</si>
  <si>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</si>
  <si>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</si>
  <si>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</si>
  <si>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</si>
  <si>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</si>
  <si>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</si>
  <si>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</si>
  <si>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</si>
  <si>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</si>
  <si>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</si>
  <si>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</si>
  <si>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</si>
  <si>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</si>
  <si>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</si>
  <si>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</si>
  <si>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</si>
  <si>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</si>
  <si>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</si>
  <si>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</si>
  <si>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</si>
  <si>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</si>
  <si>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</si>
  <si>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</si>
  <si>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</si>
  <si>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</si>
  <si>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</si>
  <si>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</si>
  <si>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</si>
  <si>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</si>
  <si>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</si>
  <si>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</si>
  <si>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</si>
  <si>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</si>
  <si>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</si>
  <si>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</si>
  <si>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</si>
  <si>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</si>
  <si>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</si>
  <si>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</si>
  <si>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</si>
  <si>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</si>
  <si>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</si>
  <si>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</si>
  <si>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</si>
  <si>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</si>
  <si>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</si>
  <si>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</si>
  <si>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</si>
  <si>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</si>
  <si>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</si>
  <si>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</si>
  <si>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</si>
  <si>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</si>
  <si>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</si>
  <si>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</si>
  <si>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</si>
  <si>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</si>
  <si>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</si>
  <si>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</si>
  <si>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</si>
  <si>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</si>
  <si>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</si>
  <si>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</si>
  <si>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</si>
  <si>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</si>
  <si>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</si>
  <si>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</si>
  <si>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</si>
  <si>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</si>
  <si>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</si>
  <si>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</si>
  <si>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</si>
  <si>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</si>
  <si>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</si>
  <si>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</si>
  <si>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</si>
  <si>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</si>
  <si>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</si>
  <si>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</si>
  <si>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</si>
  <si>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</si>
  <si>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</si>
  <si>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</si>
  <si>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</si>
  <si>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</si>
  <si>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</si>
  <si>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</si>
  <si>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</si>
  <si>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</si>
  <si>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</si>
  <si>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</si>
  <si>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</si>
  <si>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</si>
  <si>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</si>
  <si>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</si>
  <si>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</si>
  <si>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</si>
  <si>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</si>
  <si>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</si>
  <si>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</si>
  <si>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</si>
  <si>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</si>
  <si>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</si>
  <si>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</si>
  <si>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</si>
  <si>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</si>
  <si>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</si>
  <si>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</si>
  <si>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</si>
  <si>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</si>
  <si>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</si>
  <si>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愛知県蒲郡市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</si>
  <si>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</si>
  <si>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</si>
  <si>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</si>
  <si>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</si>
  <si>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</si>
  <si>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</si>
  <si>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</si>
  <si>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</si>
  <si>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</si>
  <si>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</si>
  <si>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</si>
  <si>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</si>
  <si>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</si>
  <si>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</si>
  <si>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</si>
  <si>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</si>
  <si>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</si>
  <si>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</si>
  <si>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</si>
  <si>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</si>
  <si>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</si>
  <si>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公共用地対策事業特別会計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</si>
  <si>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</si>
  <si>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</si>
  <si>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</si>
  <si>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</si>
  <si>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</si>
  <si>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</si>
  <si>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</si>
  <si>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</si>
  <si>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</si>
  <si>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</si>
  <si>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</si>
  <si>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</si>
  <si>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</si>
  <si>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</si>
  <si>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</si>
  <si>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</si>
  <si>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法適用企業</t>
    <phoneticPr fontId="5"/>
  </si>
  <si>
    <t>下水道事業会計</t>
    <phoneticPr fontId="5"/>
  </si>
  <si>
    <t>病院事業会計</t>
    <phoneticPr fontId="5"/>
  </si>
  <si>
    <t>モーターボート競走事業会計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</si>
  <si>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</si>
  <si>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</si>
  <si>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</si>
  <si>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</si>
  <si>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</si>
  <si>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</si>
  <si>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</si>
  <si>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</si>
  <si>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</si>
  <si>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</si>
  <si>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</si>
  <si>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</si>
  <si>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</si>
  <si>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</si>
  <si>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</si>
  <si>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</si>
  <si>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</si>
  <si>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</si>
  <si>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</si>
  <si>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</si>
  <si>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</si>
  <si>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</si>
  <si>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</si>
  <si>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</si>
  <si>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</si>
  <si>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</si>
  <si>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</si>
  <si>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</si>
  <si>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</si>
  <si>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</si>
  <si>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</si>
  <si>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</si>
  <si>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</si>
  <si>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</si>
  <si>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</si>
  <si>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</si>
  <si>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</si>
  <si>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</si>
  <si>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</si>
  <si>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</si>
  <si>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</si>
  <si>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</si>
  <si>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</si>
  <si>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</si>
  <si>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</si>
  <si>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</si>
  <si>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</si>
  <si>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</si>
  <si>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</si>
  <si>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</si>
  <si>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</si>
  <si>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</si>
  <si>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</si>
  <si>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</si>
  <si>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</si>
  <si>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</si>
  <si>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</si>
  <si>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</si>
  <si>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</si>
  <si>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</si>
  <si>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</si>
  <si>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</si>
  <si>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</si>
  <si>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</si>
  <si>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</si>
  <si>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</si>
  <si>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</si>
  <si>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</si>
  <si>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</si>
  <si>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</si>
  <si>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</si>
  <si>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</si>
  <si>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</si>
  <si>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</si>
  <si>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</si>
  <si>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</si>
  <si>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</si>
  <si>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</si>
  <si>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</si>
  <si>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</si>
  <si>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</si>
  <si>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</si>
  <si>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</si>
  <si>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</si>
  <si>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</si>
  <si>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</si>
  <si>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</si>
  <si>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</si>
  <si>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</si>
  <si>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</si>
  <si>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</si>
  <si>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</si>
  <si>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</si>
  <si>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</si>
  <si>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</si>
  <si>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</si>
  <si>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</si>
  <si>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</si>
  <si>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</si>
  <si>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</si>
  <si>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</si>
  <si>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</si>
  <si>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</si>
  <si>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</si>
  <si>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</si>
  <si>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</si>
  <si>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</si>
  <si>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</si>
  <si>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</si>
  <si>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</si>
  <si>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</si>
  <si>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</si>
  <si>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</si>
  <si>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</si>
  <si>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</si>
  <si>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</si>
  <si>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</si>
  <si>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</si>
  <si>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</si>
  <si>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</si>
  <si>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</si>
  <si>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</si>
  <si>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</si>
  <si>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</si>
  <si>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</si>
  <si>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</si>
  <si>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</si>
  <si>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</si>
  <si>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</si>
  <si>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</si>
  <si>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</si>
  <si>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</si>
  <si>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</si>
  <si>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</si>
  <si>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</si>
  <si>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5.42</t>
  </si>
  <si>
    <t>▲ 2.11</t>
  </si>
  <si>
    <t>モーターボート競走事業会計</t>
  </si>
  <si>
    <t>病院事業会計</t>
  </si>
  <si>
    <t>一般会計</t>
  </si>
  <si>
    <t>水道事業会計</t>
  </si>
  <si>
    <t>公共用地対策事業特別会計</t>
  </si>
  <si>
    <t>下水道事業会計</t>
  </si>
  <si>
    <t>土地区画整理事業特別会計</t>
  </si>
  <si>
    <t>後期高齢者医療事業特別会計</t>
  </si>
  <si>
    <t>その他会計（赤字）</t>
  </si>
  <si>
    <t>その他会計（黒字）</t>
  </si>
  <si>
    <t>R01</t>
    <phoneticPr fontId="5"/>
  </si>
  <si>
    <t>R02</t>
    <phoneticPr fontId="5"/>
  </si>
  <si>
    <t>R03</t>
    <phoneticPr fontId="5"/>
  </si>
  <si>
    <t>R04</t>
    <phoneticPr fontId="5"/>
  </si>
  <si>
    <t>R05</t>
    <phoneticPr fontId="5"/>
  </si>
  <si>
    <t>-</t>
    <phoneticPr fontId="2"/>
  </si>
  <si>
    <t>蒲郡市幸田町衛生組合</t>
    <rPh sb="0" eb="3">
      <t>ガマゴオリシ</t>
    </rPh>
    <rPh sb="3" eb="6">
      <t>コウタチョウ</t>
    </rPh>
    <rPh sb="6" eb="10">
      <t>エイセイクミアイ</t>
    </rPh>
    <phoneticPr fontId="2"/>
  </si>
  <si>
    <t>愛知県後期高齢者医療広域連合（一般会計）</t>
  </si>
  <si>
    <t>愛知県後期高齢者医療広域連合（後期高齢者医療特別会計）</t>
  </si>
  <si>
    <t>東三河広域連合（一般会計）</t>
    <rPh sb="8" eb="12">
      <t>イッパンカイケイ</t>
    </rPh>
    <phoneticPr fontId="2"/>
  </si>
  <si>
    <t>東三河広域連合（介護保険特別会計）</t>
  </si>
  <si>
    <t>蒲郡港営施設</t>
    <rPh sb="0" eb="2">
      <t>ガマゴオリ</t>
    </rPh>
    <rPh sb="2" eb="3">
      <t>ミナト</t>
    </rPh>
    <rPh sb="3" eb="4">
      <t>エイ</t>
    </rPh>
    <rPh sb="4" eb="6">
      <t>シセツ</t>
    </rPh>
    <phoneticPr fontId="10"/>
  </si>
  <si>
    <t>蒲郡土地開発公社</t>
    <rPh sb="0" eb="2">
      <t>ガマゴオリ</t>
    </rPh>
    <rPh sb="2" eb="8">
      <t>トチカイハツコウシャ</t>
    </rPh>
    <phoneticPr fontId="10"/>
  </si>
  <si>
    <t>モーターボート競走事業収益基金</t>
    <phoneticPr fontId="5"/>
  </si>
  <si>
    <t>教育施設整備事業基金</t>
    <phoneticPr fontId="10"/>
  </si>
  <si>
    <t>ふるさと蒲郡応援基金</t>
    <phoneticPr fontId="10"/>
  </si>
  <si>
    <t>社会福祉基金</t>
    <phoneticPr fontId="10"/>
  </si>
  <si>
    <t>国際交流基金</t>
    <rPh sb="0" eb="2">
      <t>コクサイ</t>
    </rPh>
    <rPh sb="2" eb="4">
      <t>コウリュウ</t>
    </rPh>
    <rPh sb="4" eb="6">
      <t>キキン</t>
    </rPh>
    <phoneticPr fontId="10"/>
  </si>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</sst>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62383</c:v>
                </c:pt>
                <c:pt idx="1">
                  <c:v>63812</c:v>
                </c:pt>
                <c:pt idx="2">
                  <c:v>54225</c:v>
                </c:pt>
                <c:pt idx="3">
                  <c:v>54016</c:v>
                </c:pt>
                <c:pt idx="4">
                  <c:v>52786</c:v>
                </c:pt>
              </c:numCache>
            </c:numRef>
          </c:val>
          <c:smooth val="0"/>
          <c:extLst>
            <c:ext xmlns:c16="http://schemas.microsoft.com/office/drawing/2014/chart" uri="{C3380CC4-5D6E-409C-BE32-E72D297353CC}">
              <c16:uniqueId val="{00000000-93AA-46FA-8D14-CE4552B0B8E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57422</c:v>
                </c:pt>
                <c:pt idx="1">
                  <c:v>46584</c:v>
                </c:pt>
                <c:pt idx="2">
                  <c:v>61968</c:v>
                </c:pt>
                <c:pt idx="3">
                  <c:v>57630</c:v>
                </c:pt>
                <c:pt idx="4">
                  <c:v>54024</c:v>
                </c:pt>
              </c:numCache>
            </c:numRef>
          </c:val>
          <c:smooth val="0"/>
          <c:extLst>
            <c:ext xmlns:c16="http://schemas.microsoft.com/office/drawing/2014/chart" uri="{C3380CC4-5D6E-409C-BE32-E72D297353CC}">
              <c16:uniqueId val="{00000001-93AA-46FA-8D14-CE4552B0B8E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12.06</c:v>
                </c:pt>
                <c:pt idx="1">
                  <c:v>13.68</c:v>
                </c:pt>
                <c:pt idx="2">
                  <c:v>16.96</c:v>
                </c:pt>
                <c:pt idx="3">
                  <c:v>8.51</c:v>
                </c:pt>
                <c:pt idx="4">
                  <c:v>10.65</c:v>
                </c:pt>
              </c:numCache>
            </c:numRef>
          </c:val>
          <c:extLst>
            <c:ext xmlns:c16="http://schemas.microsoft.com/office/drawing/2014/chart" uri="{C3380CC4-5D6E-409C-BE32-E72D297353CC}">
              <c16:uniqueId val="{00000000-8B53-4A85-9651-2C34BBB6DFE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23.26</c:v>
                </c:pt>
                <c:pt idx="1">
                  <c:v>25.68</c:v>
                </c:pt>
                <c:pt idx="2">
                  <c:v>29.16</c:v>
                </c:pt>
                <c:pt idx="3">
                  <c:v>38.130000000000003</c:v>
                </c:pt>
                <c:pt idx="4">
                  <c:v>33</c:v>
                </c:pt>
              </c:numCache>
            </c:numRef>
          </c:val>
          <c:extLst>
            <c:ext xmlns:c16="http://schemas.microsoft.com/office/drawing/2014/chart" uri="{C3380CC4-5D6E-409C-BE32-E72D297353CC}">
              <c16:uniqueId val="{00000001-8B53-4A85-9651-2C34BBB6DFE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1.27</c:v>
                </c:pt>
                <c:pt idx="1">
                  <c:v>2.09</c:v>
                </c:pt>
                <c:pt idx="2">
                  <c:v>6.2</c:v>
                </c:pt>
                <c:pt idx="3">
                  <c:v>-5.42</c:v>
                </c:pt>
                <c:pt idx="4">
                  <c:v>-2.11</c:v>
                </c:pt>
              </c:numCache>
            </c:numRef>
          </c:val>
          <c:smooth val="0"/>
          <c:extLst>
            <c:ext xmlns:c16="http://schemas.microsoft.com/office/drawing/2014/chart" uri="{C3380CC4-5D6E-409C-BE32-E72D297353CC}">
              <c16:uniqueId val="{00000002-8B53-4A85-9651-2C34BBB6DFE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0.48</c:v>
                </c:pt>
                <c:pt idx="2">
                  <c:v>#N/A</c:v>
                </c:pt>
                <c:pt idx="3">
                  <c:v>1.89</c:v>
                </c:pt>
                <c:pt idx="4">
                  <c:v>#N/A</c:v>
                </c:pt>
                <c:pt idx="5">
                  <c:v>1.49</c:v>
                </c:pt>
                <c:pt idx="6">
                  <c:v>#N/A</c:v>
                </c:pt>
                <c:pt idx="7">
                  <c:v>0.34</c:v>
                </c:pt>
                <c:pt idx="8">
                  <c:v>#N/A</c:v>
                </c:pt>
                <c:pt idx="9">
                  <c:v>0.04</c:v>
                </c:pt>
              </c:numCache>
            </c:numRef>
          </c:val>
          <c:extLst>
            <c:ext xmlns:c16="http://schemas.microsoft.com/office/drawing/2014/chart" uri="{C3380CC4-5D6E-409C-BE32-E72D297353CC}">
              <c16:uniqueId val="{00000000-3AEC-4EB8-BD7E-BC359755FDF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AEC-4EB8-BD7E-BC359755FDFA}"/>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0.18</c:v>
                </c:pt>
                <c:pt idx="2">
                  <c:v>#N/A</c:v>
                </c:pt>
                <c:pt idx="3">
                  <c:v>0.18</c:v>
                </c:pt>
                <c:pt idx="4">
                  <c:v>#N/A</c:v>
                </c:pt>
                <c:pt idx="5">
                  <c:v>0.18</c:v>
                </c:pt>
                <c:pt idx="6">
                  <c:v>#N/A</c:v>
                </c:pt>
                <c:pt idx="7">
                  <c:v>0.22</c:v>
                </c:pt>
                <c:pt idx="8">
                  <c:v>#N/A</c:v>
                </c:pt>
                <c:pt idx="9">
                  <c:v>0.21</c:v>
                </c:pt>
              </c:numCache>
            </c:numRef>
          </c:val>
          <c:extLst>
            <c:ext xmlns:c16="http://schemas.microsoft.com/office/drawing/2014/chart" uri="{C3380CC4-5D6E-409C-BE32-E72D297353CC}">
              <c16:uniqueId val="{00000002-3AEC-4EB8-BD7E-BC359755FDFA}"/>
            </c:ext>
          </c:extLst>
        </c:ser>
        <c:ser>
          <c:idx val="3"/>
          <c:order val="3"/>
          <c:tx>
            <c:strRef>
              <c:f>データシート!$A$30</c:f>
              <c:strCache>
                <c:ptCount val="1"/>
                <c:pt idx="0">
                  <c:v>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0.88</c:v>
                </c:pt>
                <c:pt idx="2">
                  <c:v>#N/A</c:v>
                </c:pt>
                <c:pt idx="3">
                  <c:v>1.1499999999999999</c:v>
                </c:pt>
                <c:pt idx="4">
                  <c:v>#N/A</c:v>
                </c:pt>
                <c:pt idx="5">
                  <c:v>3.58</c:v>
                </c:pt>
                <c:pt idx="6">
                  <c:v>#N/A</c:v>
                </c:pt>
                <c:pt idx="7">
                  <c:v>0.4</c:v>
                </c:pt>
                <c:pt idx="8">
                  <c:v>#N/A</c:v>
                </c:pt>
                <c:pt idx="9">
                  <c:v>0.48</c:v>
                </c:pt>
              </c:numCache>
            </c:numRef>
          </c:val>
          <c:extLst>
            <c:ext xmlns:c16="http://schemas.microsoft.com/office/drawing/2014/chart" uri="{C3380CC4-5D6E-409C-BE32-E72D297353CC}">
              <c16:uniqueId val="{00000003-3AEC-4EB8-BD7E-BC359755FDFA}"/>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1.9</c:v>
                </c:pt>
                <c:pt idx="2">
                  <c:v>#N/A</c:v>
                </c:pt>
                <c:pt idx="3">
                  <c:v>2.2599999999999998</c:v>
                </c:pt>
                <c:pt idx="4">
                  <c:v>#N/A</c:v>
                </c:pt>
                <c:pt idx="5">
                  <c:v>2.61</c:v>
                </c:pt>
                <c:pt idx="6">
                  <c:v>#N/A</c:v>
                </c:pt>
                <c:pt idx="7">
                  <c:v>2.4</c:v>
                </c:pt>
                <c:pt idx="8">
                  <c:v>#N/A</c:v>
                </c:pt>
                <c:pt idx="9">
                  <c:v>2.69</c:v>
                </c:pt>
              </c:numCache>
            </c:numRef>
          </c:val>
          <c:extLst>
            <c:ext xmlns:c16="http://schemas.microsoft.com/office/drawing/2014/chart" uri="{C3380CC4-5D6E-409C-BE32-E72D297353CC}">
              <c16:uniqueId val="{00000004-3AEC-4EB8-BD7E-BC359755FDFA}"/>
            </c:ext>
          </c:extLst>
        </c:ser>
        <c:ser>
          <c:idx val="5"/>
          <c:order val="5"/>
          <c:tx>
            <c:strRef>
              <c:f>データシート!$A$32</c:f>
              <c:strCache>
                <c:ptCount val="1"/>
                <c:pt idx="0">
                  <c:v>公共用地対策事業特別会計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2.72</c:v>
                </c:pt>
                <c:pt idx="2">
                  <c:v>#N/A</c:v>
                </c:pt>
                <c:pt idx="3">
                  <c:v>3.13</c:v>
                </c:pt>
                <c:pt idx="4">
                  <c:v>#N/A</c:v>
                </c:pt>
                <c:pt idx="5">
                  <c:v>2.79</c:v>
                </c:pt>
                <c:pt idx="6">
                  <c:v>#N/A</c:v>
                </c:pt>
                <c:pt idx="7">
                  <c:v>3.34</c:v>
                </c:pt>
                <c:pt idx="8">
                  <c:v>#N/A</c:v>
                </c:pt>
                <c:pt idx="9">
                  <c:v>3.83</c:v>
                </c:pt>
              </c:numCache>
            </c:numRef>
          </c:val>
          <c:extLst>
            <c:ext xmlns:c16="http://schemas.microsoft.com/office/drawing/2014/chart" uri="{C3380CC4-5D6E-409C-BE32-E72D297353CC}">
              <c16:uniqueId val="{00000005-3AEC-4EB8-BD7E-BC359755FDFA}"/>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6.54</c:v>
                </c:pt>
                <c:pt idx="2">
                  <c:v>#N/A</c:v>
                </c:pt>
                <c:pt idx="3">
                  <c:v>6.2</c:v>
                </c:pt>
                <c:pt idx="4">
                  <c:v>#N/A</c:v>
                </c:pt>
                <c:pt idx="5">
                  <c:v>5.84</c:v>
                </c:pt>
                <c:pt idx="6">
                  <c:v>#N/A</c:v>
                </c:pt>
                <c:pt idx="7">
                  <c:v>4.4000000000000004</c:v>
                </c:pt>
                <c:pt idx="8">
                  <c:v>#N/A</c:v>
                </c:pt>
                <c:pt idx="9">
                  <c:v>5.31</c:v>
                </c:pt>
              </c:numCache>
            </c:numRef>
          </c:val>
          <c:extLst>
            <c:ext xmlns:c16="http://schemas.microsoft.com/office/drawing/2014/chart" uri="{C3380CC4-5D6E-409C-BE32-E72D297353CC}">
              <c16:uniqueId val="{00000006-3AEC-4EB8-BD7E-BC359755FDFA}"/>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8.9600000000000009</c:v>
                </c:pt>
                <c:pt idx="2">
                  <c:v>#N/A</c:v>
                </c:pt>
                <c:pt idx="3">
                  <c:v>10.54</c:v>
                </c:pt>
                <c:pt idx="4">
                  <c:v>#N/A</c:v>
                </c:pt>
                <c:pt idx="5">
                  <c:v>11.19</c:v>
                </c:pt>
                <c:pt idx="6">
                  <c:v>#N/A</c:v>
                </c:pt>
                <c:pt idx="7">
                  <c:v>4.75</c:v>
                </c:pt>
                <c:pt idx="8">
                  <c:v>#N/A</c:v>
                </c:pt>
                <c:pt idx="9">
                  <c:v>6.38</c:v>
                </c:pt>
              </c:numCache>
            </c:numRef>
          </c:val>
          <c:extLst>
            <c:ext xmlns:c16="http://schemas.microsoft.com/office/drawing/2014/chart" uri="{C3380CC4-5D6E-409C-BE32-E72D297353CC}">
              <c16:uniqueId val="{00000007-3AEC-4EB8-BD7E-BC359755FDFA}"/>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2.1800000000000002</c:v>
                </c:pt>
                <c:pt idx="2">
                  <c:v>#N/A</c:v>
                </c:pt>
                <c:pt idx="3">
                  <c:v>6.45</c:v>
                </c:pt>
                <c:pt idx="4">
                  <c:v>#N/A</c:v>
                </c:pt>
                <c:pt idx="5">
                  <c:v>13.64</c:v>
                </c:pt>
                <c:pt idx="6">
                  <c:v>#N/A</c:v>
                </c:pt>
                <c:pt idx="7">
                  <c:v>17.2</c:v>
                </c:pt>
                <c:pt idx="8">
                  <c:v>#N/A</c:v>
                </c:pt>
                <c:pt idx="9">
                  <c:v>15.44</c:v>
                </c:pt>
              </c:numCache>
            </c:numRef>
          </c:val>
          <c:extLst>
            <c:ext xmlns:c16="http://schemas.microsoft.com/office/drawing/2014/chart" uri="{C3380CC4-5D6E-409C-BE32-E72D297353CC}">
              <c16:uniqueId val="{00000008-3AEC-4EB8-BD7E-BC359755FDFA}"/>
            </c:ext>
          </c:extLst>
        </c:ser>
        <c:ser>
          <c:idx val="9"/>
          <c:order val="9"/>
          <c:tx>
            <c:strRef>
              <c:f>データシート!$A$36</c:f>
              <c:strCache>
                <c:ptCount val="1"/>
                <c:pt idx="0">
                  <c:v>モーターボート競走事業会計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126.93</c:v>
                </c:pt>
                <c:pt idx="2">
                  <c:v>#N/A</c:v>
                </c:pt>
                <c:pt idx="3">
                  <c:v>148.05000000000001</c:v>
                </c:pt>
                <c:pt idx="4">
                  <c:v>#N/A</c:v>
                </c:pt>
                <c:pt idx="5">
                  <c:v>184.59</c:v>
                </c:pt>
                <c:pt idx="6">
                  <c:v>#N/A</c:v>
                </c:pt>
                <c:pt idx="7">
                  <c:v>220.64</c:v>
                </c:pt>
                <c:pt idx="8">
                  <c:v>#N/A</c:v>
                </c:pt>
                <c:pt idx="9">
                  <c:v>230.19</c:v>
                </c:pt>
              </c:numCache>
            </c:numRef>
          </c:val>
          <c:extLst>
            <c:ext xmlns:c16="http://schemas.microsoft.com/office/drawing/2014/chart" uri="{C3380CC4-5D6E-409C-BE32-E72D297353CC}">
              <c16:uniqueId val="{00000009-3AEC-4EB8-BD7E-BC359755FDF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3151</c:v>
                </c:pt>
                <c:pt idx="5">
                  <c:v>3006</c:v>
                </c:pt>
                <c:pt idx="8">
                  <c:v>2877</c:v>
                </c:pt>
                <c:pt idx="11">
                  <c:v>2744</c:v>
                </c:pt>
                <c:pt idx="14">
                  <c:v>2701</c:v>
                </c:pt>
              </c:numCache>
            </c:numRef>
          </c:val>
          <c:extLst>
            <c:ext xmlns:c16="http://schemas.microsoft.com/office/drawing/2014/chart" uri="{C3380CC4-5D6E-409C-BE32-E72D297353CC}">
              <c16:uniqueId val="{00000000-D5AF-4F99-BB19-65534830B0C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5AF-4F99-BB19-65534830B0C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5AF-4F99-BB19-65534830B0C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52</c:v>
                </c:pt>
                <c:pt idx="3">
                  <c:v>52</c:v>
                </c:pt>
                <c:pt idx="6">
                  <c:v>52</c:v>
                </c:pt>
                <c:pt idx="9">
                  <c:v>52</c:v>
                </c:pt>
                <c:pt idx="12">
                  <c:v>51</c:v>
                </c:pt>
              </c:numCache>
            </c:numRef>
          </c:val>
          <c:extLst>
            <c:ext xmlns:c16="http://schemas.microsoft.com/office/drawing/2014/chart" uri="{C3380CC4-5D6E-409C-BE32-E72D297353CC}">
              <c16:uniqueId val="{00000003-D5AF-4F99-BB19-65534830B0C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c:v>
                </c:pt>
                <c:pt idx="3">
                  <c:v>3</c:v>
                </c:pt>
                <c:pt idx="6">
                  <c:v>2</c:v>
                </c:pt>
                <c:pt idx="9">
                  <c:v>3</c:v>
                </c:pt>
                <c:pt idx="12">
                  <c:v>58</c:v>
                </c:pt>
              </c:numCache>
            </c:numRef>
          </c:val>
          <c:extLst>
            <c:ext xmlns:c16="http://schemas.microsoft.com/office/drawing/2014/chart" uri="{C3380CC4-5D6E-409C-BE32-E72D297353CC}">
              <c16:uniqueId val="{00000004-D5AF-4F99-BB19-65534830B0C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5AF-4F99-BB19-65534830B0C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5AF-4F99-BB19-65534830B0C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3051</c:v>
                </c:pt>
                <c:pt idx="3">
                  <c:v>2779</c:v>
                </c:pt>
                <c:pt idx="6">
                  <c:v>2885</c:v>
                </c:pt>
                <c:pt idx="9">
                  <c:v>2872</c:v>
                </c:pt>
                <c:pt idx="12">
                  <c:v>2838</c:v>
                </c:pt>
              </c:numCache>
            </c:numRef>
          </c:val>
          <c:extLst>
            <c:ext xmlns:c16="http://schemas.microsoft.com/office/drawing/2014/chart" uri="{C3380CC4-5D6E-409C-BE32-E72D297353CC}">
              <c16:uniqueId val="{00000007-D5AF-4F99-BB19-65534830B0C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-46</c:v>
                </c:pt>
                <c:pt idx="2">
                  <c:v>#N/A</c:v>
                </c:pt>
                <c:pt idx="3">
                  <c:v>#N/A</c:v>
                </c:pt>
                <c:pt idx="4">
                  <c:v>-172</c:v>
                </c:pt>
                <c:pt idx="5">
                  <c:v>#N/A</c:v>
                </c:pt>
                <c:pt idx="6">
                  <c:v>#N/A</c:v>
                </c:pt>
                <c:pt idx="7">
                  <c:v>62</c:v>
                </c:pt>
                <c:pt idx="8">
                  <c:v>#N/A</c:v>
                </c:pt>
                <c:pt idx="9">
                  <c:v>#N/A</c:v>
                </c:pt>
                <c:pt idx="10">
                  <c:v>183</c:v>
                </c:pt>
                <c:pt idx="11">
                  <c:v>#N/A</c:v>
                </c:pt>
                <c:pt idx="12">
                  <c:v>#N/A</c:v>
                </c:pt>
                <c:pt idx="13">
                  <c:v>246</c:v>
                </c:pt>
                <c:pt idx="14">
                  <c:v>#N/A</c:v>
                </c:pt>
              </c:numCache>
            </c:numRef>
          </c:val>
          <c:smooth val="0"/>
          <c:extLst>
            <c:ext xmlns:c16="http://schemas.microsoft.com/office/drawing/2014/chart" uri="{C3380CC4-5D6E-409C-BE32-E72D297353CC}">
              <c16:uniqueId val="{00000008-D5AF-4F99-BB19-65534830B0C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23016</c:v>
                </c:pt>
                <c:pt idx="5">
                  <c:v>22867</c:v>
                </c:pt>
                <c:pt idx="8">
                  <c:v>23028</c:v>
                </c:pt>
                <c:pt idx="11">
                  <c:v>22641</c:v>
                </c:pt>
                <c:pt idx="14">
                  <c:v>21845</c:v>
                </c:pt>
              </c:numCache>
            </c:numRef>
          </c:val>
          <c:extLst>
            <c:ext xmlns:c16="http://schemas.microsoft.com/office/drawing/2014/chart" uri="{C3380CC4-5D6E-409C-BE32-E72D297353CC}">
              <c16:uniqueId val="{00000000-B5A6-4BEA-A65F-4563EC36DE4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4898</c:v>
                </c:pt>
                <c:pt idx="5">
                  <c:v>4426</c:v>
                </c:pt>
                <c:pt idx="8">
                  <c:v>4218</c:v>
                </c:pt>
                <c:pt idx="11">
                  <c:v>3634</c:v>
                </c:pt>
                <c:pt idx="14">
                  <c:v>3189</c:v>
                </c:pt>
              </c:numCache>
            </c:numRef>
          </c:val>
          <c:extLst>
            <c:ext xmlns:c16="http://schemas.microsoft.com/office/drawing/2014/chart" uri="{C3380CC4-5D6E-409C-BE32-E72D297353CC}">
              <c16:uniqueId val="{00000001-B5A6-4BEA-A65F-4563EC36DE4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10545</c:v>
                </c:pt>
                <c:pt idx="5">
                  <c:v>13871</c:v>
                </c:pt>
                <c:pt idx="8">
                  <c:v>17176</c:v>
                </c:pt>
                <c:pt idx="11">
                  <c:v>23039</c:v>
                </c:pt>
                <c:pt idx="14">
                  <c:v>27351</c:v>
                </c:pt>
              </c:numCache>
            </c:numRef>
          </c:val>
          <c:extLst>
            <c:ext xmlns:c16="http://schemas.microsoft.com/office/drawing/2014/chart" uri="{C3380CC4-5D6E-409C-BE32-E72D297353CC}">
              <c16:uniqueId val="{00000002-B5A6-4BEA-A65F-4563EC36DE4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5A6-4BEA-A65F-4563EC36DE4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5A6-4BEA-A65F-4563EC36DE4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5A6-4BEA-A65F-4563EC36DE4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3005</c:v>
                </c:pt>
                <c:pt idx="3">
                  <c:v>3245</c:v>
                </c:pt>
                <c:pt idx="6">
                  <c:v>3414</c:v>
                </c:pt>
                <c:pt idx="9">
                  <c:v>3538</c:v>
                </c:pt>
                <c:pt idx="12">
                  <c:v>3706</c:v>
                </c:pt>
              </c:numCache>
            </c:numRef>
          </c:val>
          <c:extLst>
            <c:ext xmlns:c16="http://schemas.microsoft.com/office/drawing/2014/chart" uri="{C3380CC4-5D6E-409C-BE32-E72D297353CC}">
              <c16:uniqueId val="{00000006-B5A6-4BEA-A65F-4563EC36DE4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503</c:v>
                </c:pt>
                <c:pt idx="3">
                  <c:v>453</c:v>
                </c:pt>
                <c:pt idx="6">
                  <c:v>402</c:v>
                </c:pt>
                <c:pt idx="9">
                  <c:v>352</c:v>
                </c:pt>
                <c:pt idx="12">
                  <c:v>324</c:v>
                </c:pt>
              </c:numCache>
            </c:numRef>
          </c:val>
          <c:extLst>
            <c:ext xmlns:c16="http://schemas.microsoft.com/office/drawing/2014/chart" uri="{C3380CC4-5D6E-409C-BE32-E72D297353CC}">
              <c16:uniqueId val="{00000007-B5A6-4BEA-A65F-4563EC36DE4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7461</c:v>
                </c:pt>
                <c:pt idx="3">
                  <c:v>16</c:v>
                </c:pt>
                <c:pt idx="6">
                  <c:v>13</c:v>
                </c:pt>
                <c:pt idx="9">
                  <c:v>1683</c:v>
                </c:pt>
                <c:pt idx="12">
                  <c:v>2173</c:v>
                </c:pt>
              </c:numCache>
            </c:numRef>
          </c:val>
          <c:extLst>
            <c:ext xmlns:c16="http://schemas.microsoft.com/office/drawing/2014/chart" uri="{C3380CC4-5D6E-409C-BE32-E72D297353CC}">
              <c16:uniqueId val="{00000008-B5A6-4BEA-A65F-4563EC36DE4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203</c:v>
                </c:pt>
                <c:pt idx="3">
                  <c:v>188</c:v>
                </c:pt>
                <c:pt idx="6">
                  <c:v>172</c:v>
                </c:pt>
                <c:pt idx="9">
                  <c:v>156</c:v>
                </c:pt>
                <c:pt idx="12">
                  <c:v>140</c:v>
                </c:pt>
              </c:numCache>
            </c:numRef>
          </c:val>
          <c:extLst>
            <c:ext xmlns:c16="http://schemas.microsoft.com/office/drawing/2014/chart" uri="{C3380CC4-5D6E-409C-BE32-E72D297353CC}">
              <c16:uniqueId val="{00000009-B5A6-4BEA-A65F-4563EC36DE4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25500</c:v>
                </c:pt>
                <c:pt idx="3">
                  <c:v>25140</c:v>
                </c:pt>
                <c:pt idx="6">
                  <c:v>24958</c:v>
                </c:pt>
                <c:pt idx="9">
                  <c:v>23848</c:v>
                </c:pt>
                <c:pt idx="12">
                  <c:v>22435</c:v>
                </c:pt>
              </c:numCache>
            </c:numRef>
          </c:val>
          <c:extLst>
            <c:ext xmlns:c16="http://schemas.microsoft.com/office/drawing/2014/chart" uri="{C3380CC4-5D6E-409C-BE32-E72D297353CC}">
              <c16:uniqueId val="{0000000A-B5A6-4BEA-A65F-4563EC36DE4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5A6-4BEA-A65F-4563EC36DE4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5467</c:v>
                </c:pt>
                <c:pt idx="1">
                  <c:v>6919</c:v>
                </c:pt>
                <c:pt idx="2">
                  <c:v>6103</c:v>
                </c:pt>
              </c:numCache>
            </c:numRef>
          </c:val>
          <c:extLst>
            <c:ext xmlns:c16="http://schemas.microsoft.com/office/drawing/2014/chart" uri="{C3380CC4-5D6E-409C-BE32-E72D297353CC}">
              <c16:uniqueId val="{00000000-6EB4-42C8-8716-C7A89C7B3C1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276</c:v>
                </c:pt>
                <c:pt idx="1">
                  <c:v>277</c:v>
                </c:pt>
                <c:pt idx="2">
                  <c:v>279</c:v>
                </c:pt>
              </c:numCache>
            </c:numRef>
          </c:val>
          <c:extLst>
            <c:ext xmlns:c16="http://schemas.microsoft.com/office/drawing/2014/chart" uri="{C3380CC4-5D6E-409C-BE32-E72D297353CC}">
              <c16:uniqueId val="{00000001-6EB4-42C8-8716-C7A89C7B3C1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11013</c:v>
                </c:pt>
                <c:pt idx="1">
                  <c:v>15421</c:v>
                </c:pt>
                <c:pt idx="2">
                  <c:v>20969</c:v>
                </c:pt>
              </c:numCache>
            </c:numRef>
          </c:val>
          <c:extLst>
            <c:ext xmlns:c16="http://schemas.microsoft.com/office/drawing/2014/chart" uri="{C3380CC4-5D6E-409C-BE32-E72D297353CC}">
              <c16:uniqueId val="{00000002-6EB4-42C8-8716-C7A89C7B3C1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愛知県蒲郡市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78,140
74,658
56.96
48,280,353
46,060,219
1,970,146
18,493,270
22,434,528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財政力指数については、愛知県平均には及ばないが、類似団体平均は上回っている。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使用料・手数料の見直し、ネーミングライツなどにより自主財源の確保を実施していくとともに、業務のコスト削減を進め、財政の健全化を図る。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95155"/>
          <a:ext cx="0" cy="1353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49389</xdr:rowOff>
    </xdr:from>
    <xdr:to>
      <xdr:col>23</xdr:col>
      <xdr:colOff>133350</xdr:colOff>
      <xdr:row>41</xdr:row>
      <xdr:rowOff>89605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078839"/>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144938</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74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22578</xdr:rowOff>
    </xdr:from>
    <xdr:to>
      <xdr:col>19</xdr:col>
      <xdr:colOff>133350</xdr:colOff>
      <xdr:row>41</xdr:row>
      <xdr:rowOff>49389</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05202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74382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7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167217</xdr:rowOff>
    </xdr:from>
    <xdr:to>
      <xdr:col>15</xdr:col>
      <xdr:colOff>82550</xdr:colOff>
      <xdr:row>41</xdr:row>
      <xdr:rowOff>22578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02521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153811</xdr:rowOff>
    </xdr:from>
    <xdr:to>
      <xdr:col>11</xdr:col>
      <xdr:colOff>31750</xdr:colOff>
      <xdr:row>40</xdr:row>
      <xdr:rowOff>167217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0118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20760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55332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1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170039</xdr:rowOff>
    </xdr:from>
    <xdr:to>
      <xdr:col>19</xdr:col>
      <xdr:colOff>184150</xdr:colOff>
      <xdr:row>41</xdr:row>
      <xdr:rowOff>100189</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110366</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796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143228</xdr:rowOff>
    </xdr:from>
    <xdr:to>
      <xdr:col>15</xdr:col>
      <xdr:colOff>133350</xdr:colOff>
      <xdr:row>41</xdr:row>
      <xdr:rowOff>73378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83555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116417</xdr:rowOff>
    </xdr:from>
    <xdr:to>
      <xdr:col>11</xdr:col>
      <xdr:colOff>82550</xdr:colOff>
      <xdr:row>41</xdr:row>
      <xdr:rowOff>46567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103011</xdr:rowOff>
    </xdr:from>
    <xdr:to>
      <xdr:col>7</xdr:col>
      <xdr:colOff>31750</xdr:colOff>
      <xdr:row>41</xdr:row>
      <xdr:rowOff>33161</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43338</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経常収支比率は、愛知県平均</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を</a:t>
          </a:r>
          <a:r>
            <a:rPr kumimoji="1" lang="ja-JP" altLang="en-US" sz="1100">
              <a:solidFill>
                <a:sysClr val="windowText" lastClr="000000"/>
              </a:solidFill>
              <a:effectLst/>
              <a:latin typeface="+mn-lt"/>
              <a:ea typeface="+mn-ea"/>
              <a:cs typeface="+mn-cs"/>
            </a:rPr>
            <a:t>わずかに上回っている</a:t>
          </a:r>
          <a:r>
            <a:rPr kumimoji="1" lang="ja-JP" altLang="ja-JP" sz="1100">
              <a:solidFill>
                <a:sysClr val="windowText" lastClr="000000"/>
              </a:solidFill>
              <a:effectLst/>
              <a:latin typeface="+mn-lt"/>
              <a:ea typeface="+mn-ea"/>
              <a:cs typeface="+mn-cs"/>
            </a:rPr>
            <a:t>。今後</a:t>
          </a:r>
          <a:r>
            <a:rPr kumimoji="1" lang="ja-JP" altLang="ja-JP" sz="1100">
              <a:solidFill>
                <a:schemeClr val="dk1"/>
              </a:solidFill>
              <a:effectLst/>
              <a:latin typeface="+mn-lt"/>
              <a:ea typeface="+mn-ea"/>
              <a:cs typeface="+mn-cs"/>
            </a:rPr>
            <a:t>も業務改善によるコスト削減など、義務的経費の削減を図っていく。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163322</xdr:rowOff>
    </xdr:from>
    <xdr:to>
      <xdr:col>23</xdr:col>
      <xdr:colOff>133350</xdr:colOff>
      <xdr:row>67</xdr:row>
      <xdr:rowOff>31750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35972"/>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78249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163322</xdr:rowOff>
    </xdr:from>
    <xdr:to>
      <xdr:col>24</xdr:col>
      <xdr:colOff>12700</xdr:colOff>
      <xdr:row>57</xdr:row>
      <xdr:rowOff>163322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162814</xdr:rowOff>
    </xdr:from>
    <xdr:to>
      <xdr:col>23</xdr:col>
      <xdr:colOff>133350</xdr:colOff>
      <xdr:row>63</xdr:row>
      <xdr:rowOff>22606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621264"/>
          <a:ext cx="8382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111523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6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165608</xdr:rowOff>
    </xdr:from>
    <xdr:to>
      <xdr:col>19</xdr:col>
      <xdr:colOff>133350</xdr:colOff>
      <xdr:row>61</xdr:row>
      <xdr:rowOff>162814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109708"/>
          <a:ext cx="889000" cy="51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140970</xdr:rowOff>
    </xdr:from>
    <xdr:to>
      <xdr:col>19</xdr:col>
      <xdr:colOff>184150</xdr:colOff>
      <xdr:row>62</xdr:row>
      <xdr:rowOff>71120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55897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8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165608</xdr:rowOff>
    </xdr:from>
    <xdr:to>
      <xdr:col>15</xdr:col>
      <xdr:colOff>82550</xdr:colOff>
      <xdr:row>61</xdr:row>
      <xdr:rowOff>27686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109708"/>
          <a:ext cx="889000" cy="37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126746</xdr:rowOff>
    </xdr:from>
    <xdr:to>
      <xdr:col>15</xdr:col>
      <xdr:colOff>133350</xdr:colOff>
      <xdr:row>60</xdr:row>
      <xdr:rowOff>56896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2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41673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32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27686</xdr:rowOff>
    </xdr:from>
    <xdr:to>
      <xdr:col>11</xdr:col>
      <xdr:colOff>31750</xdr:colOff>
      <xdr:row>61</xdr:row>
      <xdr:rowOff>104902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486136"/>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46736</xdr:rowOff>
    </xdr:from>
    <xdr:to>
      <xdr:col>11</xdr:col>
      <xdr:colOff>82550</xdr:colOff>
      <xdr:row>62</xdr:row>
      <xdr:rowOff>148336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133113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66040</xdr:rowOff>
    </xdr:from>
    <xdr:to>
      <xdr:col>7</xdr:col>
      <xdr:colOff>31750</xdr:colOff>
      <xdr:row>62</xdr:row>
      <xdr:rowOff>167640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152417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143256</xdr:rowOff>
    </xdr:from>
    <xdr:to>
      <xdr:col>23</xdr:col>
      <xdr:colOff>184150</xdr:colOff>
      <xdr:row>63</xdr:row>
      <xdr:rowOff>73406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115333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74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112014</xdr:rowOff>
    </xdr:from>
    <xdr:to>
      <xdr:col>19</xdr:col>
      <xdr:colOff>184150</xdr:colOff>
      <xdr:row>62</xdr:row>
      <xdr:rowOff>42164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52341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339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114808</xdr:rowOff>
    </xdr:from>
    <xdr:to>
      <xdr:col>15</xdr:col>
      <xdr:colOff>133350</xdr:colOff>
      <xdr:row>59</xdr:row>
      <xdr:rowOff>44958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05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55135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982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148336</xdr:rowOff>
    </xdr:from>
    <xdr:to>
      <xdr:col>11</xdr:col>
      <xdr:colOff>82550</xdr:colOff>
      <xdr:row>61</xdr:row>
      <xdr:rowOff>78486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43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88663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20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54102</xdr:rowOff>
    </xdr:from>
    <xdr:to>
      <xdr:col>7</xdr:col>
      <xdr:colOff>31750</xdr:colOff>
      <xdr:row>61</xdr:row>
      <xdr:rowOff>155702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5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165879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[167,833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人口１人当たり人件費・物件費等決算額は、前年度から</a:t>
          </a:r>
          <a:r>
            <a:rPr kumimoji="1" lang="en-US" altLang="ja-JP" sz="1100">
              <a:solidFill>
                <a:schemeClr val="dk1"/>
              </a:solidFill>
              <a:effectLst/>
              <a:latin typeface="+mn-lt"/>
              <a:ea typeface="+mn-ea"/>
              <a:cs typeface="+mn-cs"/>
            </a:rPr>
            <a:t>9,055</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し、類似団体平均及び愛知県平均よりも上回っている状況となっている</a:t>
          </a:r>
          <a:r>
            <a:rPr kumimoji="1" lang="ja-JP" altLang="ja-JP" sz="1100">
              <a:solidFill>
                <a:sysClr val="windowText" lastClr="000000"/>
              </a:solidFill>
              <a:effectLst/>
              <a:latin typeface="+mn-lt"/>
              <a:ea typeface="+mn-ea"/>
              <a:cs typeface="+mn-cs"/>
            </a:rPr>
            <a:t>。類似団体平均</a:t>
          </a:r>
          <a:r>
            <a:rPr kumimoji="1" lang="ja-JP" altLang="en-US" sz="1100">
              <a:solidFill>
                <a:sysClr val="windowText" lastClr="000000"/>
              </a:solidFill>
              <a:effectLst/>
              <a:latin typeface="+mn-lt"/>
              <a:ea typeface="+mn-ea"/>
              <a:cs typeface="+mn-cs"/>
            </a:rPr>
            <a:t>が昨年比</a:t>
          </a:r>
          <a:r>
            <a:rPr kumimoji="1" lang="en-US" altLang="ja-JP" sz="1100">
              <a:solidFill>
                <a:sysClr val="windowText" lastClr="000000"/>
              </a:solidFill>
              <a:effectLst/>
              <a:latin typeface="+mn-lt"/>
              <a:ea typeface="+mn-ea"/>
              <a:cs typeface="+mn-cs"/>
            </a:rPr>
            <a:t>346</a:t>
          </a:r>
          <a:r>
            <a:rPr kumimoji="1" lang="ja-JP" altLang="en-US" sz="1100">
              <a:solidFill>
                <a:sysClr val="windowText" lastClr="000000"/>
              </a:solidFill>
              <a:effectLst/>
              <a:latin typeface="+mn-lt"/>
              <a:ea typeface="+mn-ea"/>
              <a:cs typeface="+mn-cs"/>
            </a:rPr>
            <a:t>円の減少しているのに対して本市は増加となっており、職員手当の増加が原因と考えられる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今後も人員の適正配置を図っていくとともに、公共施設の見直しを検討し物件費等の経常コスト削減を図っていく。</a:t>
          </a:r>
          <a:endParaRPr lang="ja-JP" altLang="ja-JP" sz="1400">
            <a:solidFill>
              <a:sysClr val="windowText" lastClr="000000"/>
            </a:solidFill>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91914</xdr:rowOff>
    </xdr:from>
    <xdr:to>
      <xdr:col>23</xdr:col>
      <xdr:colOff>133350</xdr:colOff>
      <xdr:row>89</xdr:row>
      <xdr:rowOff>122261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07914"/>
          <a:ext cx="0" cy="15733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94338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5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122261</xdr:rowOff>
    </xdr:from>
    <xdr:to>
      <xdr:col>24</xdr:col>
      <xdr:colOff>12700</xdr:colOff>
      <xdr:row>89</xdr:row>
      <xdr:rowOff>122261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81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6841</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5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91914</xdr:rowOff>
    </xdr:from>
    <xdr:to>
      <xdr:col>24</xdr:col>
      <xdr:colOff>12700</xdr:colOff>
      <xdr:row>80</xdr:row>
      <xdr:rowOff>91914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0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43087</xdr:rowOff>
    </xdr:from>
    <xdr:to>
      <xdr:col>23</xdr:col>
      <xdr:colOff>133350</xdr:colOff>
      <xdr:row>83</xdr:row>
      <xdr:rowOff>115920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273437"/>
          <a:ext cx="838200" cy="72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109041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96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92514</xdr:rowOff>
    </xdr:from>
    <xdr:to>
      <xdr:col>23</xdr:col>
      <xdr:colOff>184150</xdr:colOff>
      <xdr:row>83</xdr:row>
      <xdr:rowOff>22664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5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43087</xdr:rowOff>
    </xdr:from>
    <xdr:to>
      <xdr:col>19</xdr:col>
      <xdr:colOff>133350</xdr:colOff>
      <xdr:row>83</xdr:row>
      <xdr:rowOff>50093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4273437"/>
          <a:ext cx="889000" cy="7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95297</xdr:rowOff>
    </xdr:from>
    <xdr:to>
      <xdr:col>19</xdr:col>
      <xdr:colOff>184150</xdr:colOff>
      <xdr:row>83</xdr:row>
      <xdr:rowOff>25447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35624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23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145397</xdr:rowOff>
    </xdr:from>
    <xdr:to>
      <xdr:col>15</xdr:col>
      <xdr:colOff>82550</xdr:colOff>
      <xdr:row>83</xdr:row>
      <xdr:rowOff>50093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204297"/>
          <a:ext cx="889000" cy="7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53367</xdr:rowOff>
    </xdr:from>
    <xdr:to>
      <xdr:col>15</xdr:col>
      <xdr:colOff>133350</xdr:colOff>
      <xdr:row>82</xdr:row>
      <xdr:rowOff>154967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165144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88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834</xdr:rowOff>
    </xdr:from>
    <xdr:to>
      <xdr:col>11</xdr:col>
      <xdr:colOff>31750</xdr:colOff>
      <xdr:row>82</xdr:row>
      <xdr:rowOff>145397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59734"/>
          <a:ext cx="889000" cy="14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170242</xdr:rowOff>
    </xdr:from>
    <xdr:to>
      <xdr:col>11</xdr:col>
      <xdr:colOff>82550</xdr:colOff>
      <xdr:row>82</xdr:row>
      <xdr:rowOff>100392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110569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2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91281</xdr:rowOff>
    </xdr:from>
    <xdr:to>
      <xdr:col>7</xdr:col>
      <xdr:colOff>31750</xdr:colOff>
      <xdr:row>82</xdr:row>
      <xdr:rowOff>21431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31608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47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65120</xdr:rowOff>
    </xdr:from>
    <xdr:to>
      <xdr:col>23</xdr:col>
      <xdr:colOff>184150</xdr:colOff>
      <xdr:row>83</xdr:row>
      <xdr:rowOff>166720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29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37197</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26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163737</xdr:rowOff>
    </xdr:from>
    <xdr:to>
      <xdr:col>19</xdr:col>
      <xdr:colOff>184150</xdr:colOff>
      <xdr:row>83</xdr:row>
      <xdr:rowOff>93887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22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78664</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309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170743</xdr:rowOff>
    </xdr:from>
    <xdr:to>
      <xdr:col>15</xdr:col>
      <xdr:colOff>133350</xdr:colOff>
      <xdr:row>83</xdr:row>
      <xdr:rowOff>100893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2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85670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3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94597</xdr:rowOff>
    </xdr:from>
    <xdr:to>
      <xdr:col>11</xdr:col>
      <xdr:colOff>82550</xdr:colOff>
      <xdr:row>83</xdr:row>
      <xdr:rowOff>24747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5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9524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23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121484</xdr:rowOff>
    </xdr:from>
    <xdr:to>
      <xdr:col>7</xdr:col>
      <xdr:colOff>31750</xdr:colOff>
      <xdr:row>82</xdr:row>
      <xdr:rowOff>51634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0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36411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09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ラスパイレス指数は</a:t>
          </a:r>
          <a:r>
            <a:rPr kumimoji="1" lang="en-US" altLang="ja-JP" sz="1100">
              <a:solidFill>
                <a:schemeClr val="dk1"/>
              </a:solidFill>
              <a:effectLst/>
              <a:latin typeface="+mn-lt"/>
              <a:ea typeface="+mn-ea"/>
              <a:cs typeface="+mn-cs"/>
            </a:rPr>
            <a:t>100.9</a:t>
          </a:r>
          <a:r>
            <a:rPr kumimoji="1" lang="ja-JP" altLang="ja-JP" sz="1100">
              <a:solidFill>
                <a:schemeClr val="dk1"/>
              </a:solidFill>
              <a:effectLst/>
              <a:latin typeface="+mn-lt"/>
              <a:ea typeface="+mn-ea"/>
              <a:cs typeface="+mn-cs"/>
            </a:rPr>
            <a:t>となり、類似団体平均及び全国平均を上回っている。</a:t>
          </a:r>
          <a:endParaRPr lang="ja-JP" altLang="ja-JP" sz="1400">
            <a:effectLst/>
          </a:endParaRPr>
        </a:p>
        <a:p>
          <a:r>
            <a:rPr kumimoji="1" lang="ja-JP" altLang="ja-JP" sz="1100">
              <a:solidFill>
                <a:schemeClr val="dk1"/>
              </a:solidFill>
              <a:effectLst/>
              <a:latin typeface="+mn-lt"/>
              <a:ea typeface="+mn-ea"/>
              <a:cs typeface="+mn-cs"/>
            </a:rPr>
            <a:t>　本市では、これまでの定員適正化計画において、目標値を上回る人員削減を実施し、総職員数の抑制を行ってきたが、５０歳台後半及び採用抑制の影響を受けた４０歳から４５歳未満の職員数が年齢分布構造となっていることが要因と考えられる。今後は、令和４年４月からの「第４次蒲郡市定員適正化計画」に基づいて適正な人員配置を行うとともに、適正な給与構造を検討し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138793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1557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18143</xdr:rowOff>
    </xdr:from>
    <xdr:to>
      <xdr:col>81</xdr:col>
      <xdr:colOff>44450</xdr:colOff>
      <xdr:row>89</xdr:row>
      <xdr:rowOff>69850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5277193"/>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69850</xdr:rowOff>
    </xdr:from>
    <xdr:to>
      <xdr:col>77</xdr:col>
      <xdr:colOff>44450</xdr:colOff>
      <xdr:row>89</xdr:row>
      <xdr:rowOff>69850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532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69850</xdr:rowOff>
    </xdr:from>
    <xdr:to>
      <xdr:col>72</xdr:col>
      <xdr:colOff>203200</xdr:colOff>
      <xdr:row>89</xdr:row>
      <xdr:rowOff>104321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53289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8363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104321</xdr:rowOff>
    </xdr:from>
    <xdr:to>
      <xdr:col>68</xdr:col>
      <xdr:colOff>152400</xdr:colOff>
      <xdr:row>89</xdr:row>
      <xdr:rowOff>156029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536337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25598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138793</xdr:rowOff>
    </xdr:from>
    <xdr:to>
      <xdr:col>81</xdr:col>
      <xdr:colOff>95250</xdr:colOff>
      <xdr:row>89</xdr:row>
      <xdr:rowOff>68943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2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34670</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512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19050</xdr:rowOff>
    </xdr:from>
    <xdr:to>
      <xdr:col>77</xdr:col>
      <xdr:colOff>95250</xdr:colOff>
      <xdr:row>89</xdr:row>
      <xdr:rowOff>120650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105427</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3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19050</xdr:rowOff>
    </xdr:from>
    <xdr:to>
      <xdr:col>73</xdr:col>
      <xdr:colOff>44450</xdr:colOff>
      <xdr:row>89</xdr:row>
      <xdr:rowOff>120650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105427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53521</xdr:rowOff>
    </xdr:from>
    <xdr:to>
      <xdr:col>68</xdr:col>
      <xdr:colOff>203200</xdr:colOff>
      <xdr:row>89</xdr:row>
      <xdr:rowOff>155121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3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139898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3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105229</xdr:rowOff>
    </xdr:from>
    <xdr:to>
      <xdr:col>64</xdr:col>
      <xdr:colOff>152400</xdr:colOff>
      <xdr:row>90</xdr:row>
      <xdr:rowOff>35379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36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20156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450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人口千人当たり職員数は、各平均よりも高い結果となった。</a:t>
          </a:r>
          <a:endParaRPr lang="ja-JP" altLang="ja-JP" sz="1400">
            <a:effectLst/>
          </a:endParaRPr>
        </a:p>
        <a:p>
          <a:r>
            <a:rPr kumimoji="1" lang="ja-JP" altLang="ja-JP" sz="1100" baseline="0">
              <a:solidFill>
                <a:schemeClr val="dk1"/>
              </a:solidFill>
              <a:effectLst/>
              <a:latin typeface="+mn-lt"/>
              <a:ea typeface="+mn-ea"/>
              <a:cs typeface="+mn-cs"/>
            </a:rPr>
            <a:t>　主な要因としては、</a:t>
          </a:r>
          <a:r>
            <a:rPr kumimoji="1" lang="ja-JP" altLang="ja-JP" sz="1100">
              <a:solidFill>
                <a:schemeClr val="dk1"/>
              </a:solidFill>
              <a:effectLst/>
              <a:latin typeface="+mn-lt"/>
              <a:ea typeface="+mn-ea"/>
              <a:cs typeface="+mn-cs"/>
            </a:rPr>
            <a:t>定員適正化計画</a:t>
          </a:r>
          <a:r>
            <a:rPr kumimoji="1" lang="ja-JP" altLang="ja-JP" sz="110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将来における年齢別職員分布において偏在が発生しないように考慮した計画的な採用を実施して、今後の行政課題とされるデジタル化への対応</a:t>
          </a:r>
          <a:r>
            <a:rPr lang="ja-JP" altLang="en-US" sz="1100" b="0" i="0" baseline="0">
              <a:solidFill>
                <a:schemeClr val="dk1"/>
              </a:solidFill>
              <a:effectLst/>
              <a:latin typeface="+mn-lt"/>
              <a:ea typeface="+mn-ea"/>
              <a:cs typeface="+mn-cs"/>
            </a:rPr>
            <a:t>を</a:t>
          </a:r>
          <a:r>
            <a:rPr lang="ja-JP" altLang="ja-JP" sz="1100" b="0" i="0" baseline="0">
              <a:solidFill>
                <a:schemeClr val="dk1"/>
              </a:solidFill>
              <a:effectLst/>
              <a:latin typeface="+mn-lt"/>
              <a:ea typeface="+mn-ea"/>
              <a:cs typeface="+mn-cs"/>
            </a:rPr>
            <a:t>始め</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働き方改革の推進、専門職の充実、市民サービスの向上を図るために必要とされる範囲内での増員を行</a:t>
          </a:r>
          <a:r>
            <a:rPr lang="ja-JP" altLang="en-US" sz="1100" b="0" i="0" baseline="0">
              <a:solidFill>
                <a:schemeClr val="dk1"/>
              </a:solidFill>
              <a:effectLst/>
              <a:latin typeface="+mn-lt"/>
              <a:ea typeface="+mn-ea"/>
              <a:cs typeface="+mn-cs"/>
            </a:rPr>
            <a:t>う</a:t>
          </a:r>
          <a:r>
            <a:rPr lang="ja-JP" altLang="ja-JP" sz="1100" b="0" i="0" baseline="0">
              <a:solidFill>
                <a:schemeClr val="dk1"/>
              </a:solidFill>
              <a:effectLst/>
              <a:latin typeface="+mn-lt"/>
              <a:ea typeface="+mn-ea"/>
              <a:cs typeface="+mn-cs"/>
            </a:rPr>
            <a:t>。）に</a:t>
          </a:r>
          <a:r>
            <a:rPr kumimoji="1" lang="ja-JP" altLang="ja-JP" sz="1100" baseline="0">
              <a:solidFill>
                <a:schemeClr val="dk1"/>
              </a:solidFill>
              <a:effectLst/>
              <a:latin typeface="+mn-lt"/>
              <a:ea typeface="+mn-ea"/>
              <a:cs typeface="+mn-cs"/>
            </a:rPr>
            <a:t>基づき職員を採用したことにより、職員数が増加したことが挙げられる。</a:t>
          </a:r>
          <a:r>
            <a:rPr kumimoji="1" lang="ja-JP" altLang="ja-JP" sz="1100">
              <a:solidFill>
                <a:schemeClr val="dk1"/>
              </a:solidFill>
              <a:effectLst/>
              <a:latin typeface="+mn-lt"/>
              <a:ea typeface="+mn-ea"/>
              <a:cs typeface="+mn-cs"/>
            </a:rPr>
            <a:t>今後も適正な職員配置を行っていく。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68</xdr:row>
      <xdr:rowOff>35243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39469"/>
          <a:ext cx="0" cy="15543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7320</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6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35243</xdr:rowOff>
    </xdr:from>
    <xdr:to>
      <xdr:col>81</xdr:col>
      <xdr:colOff>133350</xdr:colOff>
      <xdr:row>68</xdr:row>
      <xdr:rowOff>35243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9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7196</xdr:rowOff>
    </xdr:from>
    <xdr:to>
      <xdr:col>81</xdr:col>
      <xdr:colOff>44450</xdr:colOff>
      <xdr:row>64</xdr:row>
      <xdr:rowOff>7196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9799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48383</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06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31856</xdr:rowOff>
    </xdr:from>
    <xdr:to>
      <xdr:col>81</xdr:col>
      <xdr:colOff>95250</xdr:colOff>
      <xdr:row>62</xdr:row>
      <xdr:rowOff>133456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6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114300</xdr:rowOff>
    </xdr:from>
    <xdr:to>
      <xdr:col>77</xdr:col>
      <xdr:colOff>44450</xdr:colOff>
      <xdr:row>64</xdr:row>
      <xdr:rowOff>7196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91565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29845</xdr:rowOff>
    </xdr:from>
    <xdr:to>
      <xdr:col>77</xdr:col>
      <xdr:colOff>95250</xdr:colOff>
      <xdr:row>62</xdr:row>
      <xdr:rowOff>131445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141622</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28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108268</xdr:rowOff>
    </xdr:from>
    <xdr:to>
      <xdr:col>72</xdr:col>
      <xdr:colOff>203200</xdr:colOff>
      <xdr:row>63</xdr:row>
      <xdr:rowOff>114300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90961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13758</xdr:rowOff>
    </xdr:from>
    <xdr:to>
      <xdr:col>73</xdr:col>
      <xdr:colOff>44450</xdr:colOff>
      <xdr:row>62</xdr:row>
      <xdr:rowOff>115358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125535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72072</xdr:rowOff>
    </xdr:from>
    <xdr:to>
      <xdr:col>68</xdr:col>
      <xdr:colOff>152400</xdr:colOff>
      <xdr:row>63</xdr:row>
      <xdr:rowOff>108268</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873422"/>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147003</xdr:rowOff>
    </xdr:from>
    <xdr:to>
      <xdr:col>68</xdr:col>
      <xdr:colOff>203200</xdr:colOff>
      <xdr:row>62</xdr:row>
      <xdr:rowOff>77153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87330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37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167111</xdr:rowOff>
    </xdr:from>
    <xdr:to>
      <xdr:col>64</xdr:col>
      <xdr:colOff>152400</xdr:colOff>
      <xdr:row>62</xdr:row>
      <xdr:rowOff>97261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107438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39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127846</xdr:rowOff>
    </xdr:from>
    <xdr:to>
      <xdr:col>81</xdr:col>
      <xdr:colOff>95250</xdr:colOff>
      <xdr:row>64</xdr:row>
      <xdr:rowOff>57996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99923</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9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127846</xdr:rowOff>
    </xdr:from>
    <xdr:to>
      <xdr:col>77</xdr:col>
      <xdr:colOff>95250</xdr:colOff>
      <xdr:row>64</xdr:row>
      <xdr:rowOff>57996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42773</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101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63500</xdr:rowOff>
    </xdr:from>
    <xdr:to>
      <xdr:col>73</xdr:col>
      <xdr:colOff>44450</xdr:colOff>
      <xdr:row>63</xdr:row>
      <xdr:rowOff>165100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149877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57468</xdr:rowOff>
    </xdr:from>
    <xdr:to>
      <xdr:col>68</xdr:col>
      <xdr:colOff>203200</xdr:colOff>
      <xdr:row>63</xdr:row>
      <xdr:rowOff>159068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85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143845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94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21272</xdr:rowOff>
    </xdr:from>
    <xdr:to>
      <xdr:col>64</xdr:col>
      <xdr:colOff>152400</xdr:colOff>
      <xdr:row>63</xdr:row>
      <xdr:rowOff>122872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82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107649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90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ここ数年、</a:t>
          </a:r>
          <a:r>
            <a:rPr kumimoji="1" lang="ja-JP" altLang="ja-JP" sz="1100" i="0">
              <a:solidFill>
                <a:schemeClr val="dk1"/>
              </a:solidFill>
              <a:effectLst/>
              <a:latin typeface="+mn-lt"/>
              <a:ea typeface="+mn-ea"/>
              <a:cs typeface="+mn-cs"/>
            </a:rPr>
            <a:t>下水道事業に</a:t>
          </a:r>
          <a:r>
            <a:rPr kumimoji="1" lang="ja-JP" altLang="ja-JP" sz="1100" i="0">
              <a:solidFill>
                <a:sysClr val="windowText" lastClr="000000"/>
              </a:solidFill>
              <a:effectLst/>
              <a:latin typeface="+mn-lt"/>
              <a:ea typeface="+mn-ea"/>
              <a:cs typeface="+mn-cs"/>
            </a:rPr>
            <a:t>対する繰出</a:t>
          </a:r>
          <a:r>
            <a:rPr kumimoji="1" lang="ja-JP" altLang="en-US" sz="1100" i="0">
              <a:solidFill>
                <a:sysClr val="windowText" lastClr="000000"/>
              </a:solidFill>
              <a:effectLst/>
              <a:latin typeface="+mn-lt"/>
              <a:ea typeface="+mn-ea"/>
              <a:cs typeface="+mn-cs"/>
            </a:rPr>
            <a:t>し</a:t>
          </a:r>
          <a:r>
            <a:rPr kumimoji="1" lang="ja-JP" altLang="ja-JP" sz="1100" i="0">
              <a:solidFill>
                <a:sysClr val="windowText" lastClr="000000"/>
              </a:solidFill>
              <a:effectLst/>
              <a:latin typeface="+mn-lt"/>
              <a:ea typeface="+mn-ea"/>
              <a:cs typeface="+mn-cs"/>
            </a:rPr>
            <a:t>を全てモーターボート競走事業から直接行っているため、</a:t>
          </a:r>
          <a:r>
            <a:rPr kumimoji="1" lang="ja-JP" altLang="ja-JP" sz="1100">
              <a:solidFill>
                <a:sysClr val="windowText" lastClr="000000"/>
              </a:solidFill>
              <a:effectLst/>
              <a:latin typeface="+mn-lt"/>
              <a:ea typeface="+mn-ea"/>
              <a:cs typeface="+mn-cs"/>
            </a:rPr>
            <a:t>愛知県平均及び類似団体平均を</a:t>
          </a:r>
          <a:r>
            <a:rPr kumimoji="1" lang="ja-JP" altLang="en-US" sz="1100">
              <a:solidFill>
                <a:sysClr val="windowText" lastClr="000000"/>
              </a:solidFill>
              <a:effectLst/>
              <a:latin typeface="+mn-lt"/>
              <a:ea typeface="+mn-ea"/>
              <a:cs typeface="+mn-cs"/>
            </a:rPr>
            <a:t>下回ってい</a:t>
          </a:r>
          <a:r>
            <a:rPr kumimoji="1" lang="ja-JP" altLang="ja-JP" sz="1100">
              <a:solidFill>
                <a:sysClr val="windowText" lastClr="000000"/>
              </a:solidFill>
              <a:effectLst/>
              <a:latin typeface="+mn-lt"/>
              <a:ea typeface="+mn-ea"/>
              <a:cs typeface="+mn-cs"/>
            </a:rPr>
            <a:t>る</a:t>
          </a:r>
          <a:r>
            <a:rPr kumimoji="1" lang="ja-JP" altLang="ja-JP" sz="1100" i="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i="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今後、モーターボート競走事業の収益が悪化した場合、一般会計からの繰出</a:t>
          </a:r>
          <a:r>
            <a:rPr kumimoji="1" lang="ja-JP" altLang="en-US" sz="1100">
              <a:solidFill>
                <a:sysClr val="windowText" lastClr="000000"/>
              </a:solidFill>
              <a:effectLst/>
              <a:latin typeface="+mn-lt"/>
              <a:ea typeface="+mn-ea"/>
              <a:cs typeface="+mn-cs"/>
            </a:rPr>
            <a:t>し</a:t>
          </a:r>
          <a:r>
            <a:rPr kumimoji="1" lang="ja-JP" altLang="ja-JP" sz="1100">
              <a:solidFill>
                <a:sysClr val="windowText" lastClr="000000"/>
              </a:solidFill>
              <a:effectLst/>
              <a:latin typeface="+mn-lt"/>
              <a:ea typeface="+mn-ea"/>
              <a:cs typeface="+mn-cs"/>
            </a:rPr>
            <a:t>が増加し、数値が悪化することが懸念されるため、市債残高に注視し、引き続き計画的な市債発行を行っていく。</a:t>
          </a:r>
          <a:endParaRPr lang="ja-JP" altLang="ja-JP" sz="1400">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83884"/>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98552</xdr:rowOff>
    </xdr:from>
    <xdr:to>
      <xdr:col>81</xdr:col>
      <xdr:colOff>44450</xdr:colOff>
      <xdr:row>37</xdr:row>
      <xdr:rowOff>4318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6270752"/>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142511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82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170434</xdr:rowOff>
    </xdr:from>
    <xdr:to>
      <xdr:col>81</xdr:col>
      <xdr:colOff>95250</xdr:colOff>
      <xdr:row>40</xdr:row>
      <xdr:rowOff>100584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59944</xdr:rowOff>
    </xdr:from>
    <xdr:to>
      <xdr:col>77</xdr:col>
      <xdr:colOff>44450</xdr:colOff>
      <xdr:row>36</xdr:row>
      <xdr:rowOff>98552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623214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50292</xdr:rowOff>
    </xdr:from>
    <xdr:to>
      <xdr:col>72</xdr:col>
      <xdr:colOff>203200</xdr:colOff>
      <xdr:row>36</xdr:row>
      <xdr:rowOff>59944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622249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75709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50292</xdr:rowOff>
    </xdr:from>
    <xdr:to>
      <xdr:col>68</xdr:col>
      <xdr:colOff>152400</xdr:colOff>
      <xdr:row>36</xdr:row>
      <xdr:rowOff>69596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622249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141478</xdr:rowOff>
    </xdr:from>
    <xdr:to>
      <xdr:col>68</xdr:col>
      <xdr:colOff>203200</xdr:colOff>
      <xdr:row>40</xdr:row>
      <xdr:rowOff>71628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56405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91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75709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124968</xdr:rowOff>
    </xdr:from>
    <xdr:to>
      <xdr:col>81</xdr:col>
      <xdr:colOff>95250</xdr:colOff>
      <xdr:row>37</xdr:row>
      <xdr:rowOff>55118</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29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141495</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142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47752</xdr:rowOff>
    </xdr:from>
    <xdr:to>
      <xdr:col>77</xdr:col>
      <xdr:colOff>95250</xdr:colOff>
      <xdr:row>36</xdr:row>
      <xdr:rowOff>149352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21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159529</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5988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9144</xdr:rowOff>
    </xdr:from>
    <xdr:to>
      <xdr:col>73</xdr:col>
      <xdr:colOff>44450</xdr:colOff>
      <xdr:row>36</xdr:row>
      <xdr:rowOff>110744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18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120921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5950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35</xdr:row>
      <xdr:rowOff>170942</xdr:rowOff>
    </xdr:from>
    <xdr:to>
      <xdr:col>68</xdr:col>
      <xdr:colOff>203200</xdr:colOff>
      <xdr:row>36</xdr:row>
      <xdr:rowOff>101092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17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111269</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5940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18796</xdr:rowOff>
    </xdr:from>
    <xdr:to>
      <xdr:col>64</xdr:col>
      <xdr:colOff>152400</xdr:colOff>
      <xdr:row>36</xdr:row>
      <xdr:rowOff>120396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19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130573</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595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将来負担比率は１</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連続して発生していない。この理由としては、病院事業会計及び下水道事業会計に対する繰出しをモーターボート競走事業会計から直接行っていることがあげられる。今後も、区画整理事業、下水道事業、病院事業への繰出しを計画的に行い、少しでもモーターボート競走事業に依存しない体制作りを目指す。</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40822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78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40822</xdr:rowOff>
    </xdr:from>
    <xdr:to>
      <xdr:col>81</xdr:col>
      <xdr:colOff>133350</xdr:colOff>
      <xdr:row>22</xdr:row>
      <xdr:rowOff>40822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8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120546</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3493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148469</xdr:rowOff>
    </xdr:from>
    <xdr:to>
      <xdr:col>81</xdr:col>
      <xdr:colOff>95250</xdr:colOff>
      <xdr:row>14</xdr:row>
      <xdr:rowOff>78619</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7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8043</xdr:rowOff>
    </xdr:from>
    <xdr:to>
      <xdr:col>77</xdr:col>
      <xdr:colOff>95250</xdr:colOff>
      <xdr:row>14</xdr:row>
      <xdr:rowOff>109643</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119820</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177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68943</xdr:rowOff>
    </xdr:from>
    <xdr:to>
      <xdr:col>73</xdr:col>
      <xdr:colOff>44450</xdr:colOff>
      <xdr:row>14</xdr:row>
      <xdr:rowOff>170543</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9270</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23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150525</xdr:rowOff>
    </xdr:from>
    <xdr:to>
      <xdr:col>68</xdr:col>
      <xdr:colOff>203200</xdr:colOff>
      <xdr:row>15</xdr:row>
      <xdr:rowOff>80675</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90852</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31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155121</xdr:rowOff>
    </xdr:from>
    <xdr:to>
      <xdr:col>64</xdr:col>
      <xdr:colOff>152400</xdr:colOff>
      <xdr:row>15</xdr:row>
      <xdr:rowOff>85271</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95448</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32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愛知県蒲郡市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78,140
74,658
56.96
48,280,353
46,060,219
1,970,146
18,493,270
22,434,528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人件費に係る経常収支比率は、前年度比で</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ポイント悪化した。依然として類似団体及び愛知県平均を上回っている。</a:t>
          </a:r>
          <a:endParaRPr lang="ja-JP" altLang="ja-JP" sz="1400">
            <a:effectLst/>
          </a:endParaRPr>
        </a:p>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市ではごみ処理業務や消防業務、保育所業務の大部分を直営で行っており、こうした部分での職員数が多いことが、類似団体、愛知県平均を上回る要因であるが、今後、民間でも実施可能な部分については、委託することも検討を進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63319</xdr:rowOff>
    </xdr:from>
    <xdr:to>
      <xdr:col>24</xdr:col>
      <xdr:colOff>25400</xdr:colOff>
      <xdr:row>40</xdr:row>
      <xdr:rowOff>136797</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108874</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136797</xdr:rowOff>
    </xdr:from>
    <xdr:to>
      <xdr:col>24</xdr:col>
      <xdr:colOff>114300</xdr:colOff>
      <xdr:row>40</xdr:row>
      <xdr:rowOff>136797</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149696</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63319</xdr:rowOff>
    </xdr:from>
    <xdr:to>
      <xdr:col>24</xdr:col>
      <xdr:colOff>114300</xdr:colOff>
      <xdr:row>33</xdr:row>
      <xdr:rowOff>63319</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55154</xdr:rowOff>
    </xdr:from>
    <xdr:to>
      <xdr:col>24</xdr:col>
      <xdr:colOff>25400</xdr:colOff>
      <xdr:row>38</xdr:row>
      <xdr:rowOff>94343</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570254"/>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156408</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85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139881</xdr:rowOff>
    </xdr:from>
    <xdr:to>
      <xdr:col>24</xdr:col>
      <xdr:colOff>76200</xdr:colOff>
      <xdr:row>36</xdr:row>
      <xdr:rowOff>70031</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95976</xdr:rowOff>
    </xdr:from>
    <xdr:to>
      <xdr:col>19</xdr:col>
      <xdr:colOff>187325</xdr:colOff>
      <xdr:row>38</xdr:row>
      <xdr:rowOff>55154</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439626"/>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146413</xdr:rowOff>
    </xdr:from>
    <xdr:to>
      <xdr:col>20</xdr:col>
      <xdr:colOff>38100</xdr:colOff>
      <xdr:row>36</xdr:row>
      <xdr:rowOff>76563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86740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16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95976</xdr:rowOff>
    </xdr:from>
    <xdr:to>
      <xdr:col>15</xdr:col>
      <xdr:colOff>98425</xdr:colOff>
      <xdr:row>37</xdr:row>
      <xdr:rowOff>148227</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43962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41020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37193</xdr:rowOff>
    </xdr:from>
    <xdr:to>
      <xdr:col>11</xdr:col>
      <xdr:colOff>9525</xdr:colOff>
      <xdr:row>37</xdr:row>
      <xdr:rowOff>148227</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380843"/>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40277</xdr:rowOff>
    </xdr:from>
    <xdr:to>
      <xdr:col>11</xdr:col>
      <xdr:colOff>60325</xdr:colOff>
      <xdr:row>36</xdr:row>
      <xdr:rowOff>141877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1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152054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981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48442</xdr:rowOff>
    </xdr:from>
    <xdr:to>
      <xdr:col>6</xdr:col>
      <xdr:colOff>171450</xdr:colOff>
      <xdr:row>35</xdr:row>
      <xdr:rowOff>150042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4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160219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1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43543</xdr:rowOff>
    </xdr:from>
    <xdr:to>
      <xdr:col>24</xdr:col>
      <xdr:colOff>76200</xdr:colOff>
      <xdr:row>38</xdr:row>
      <xdr:rowOff>145143</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15620</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4354</xdr:rowOff>
    </xdr:from>
    <xdr:to>
      <xdr:col>20</xdr:col>
      <xdr:colOff>38100</xdr:colOff>
      <xdr:row>38</xdr:row>
      <xdr:rowOff>105954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51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90731</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605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45176</xdr:rowOff>
    </xdr:from>
    <xdr:to>
      <xdr:col>15</xdr:col>
      <xdr:colOff>149225</xdr:colOff>
      <xdr:row>37</xdr:row>
      <xdr:rowOff>146776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38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131553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475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97427</xdr:rowOff>
    </xdr:from>
    <xdr:to>
      <xdr:col>11</xdr:col>
      <xdr:colOff>60325</xdr:colOff>
      <xdr:row>38</xdr:row>
      <xdr:rowOff>27577</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44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12354</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527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157843</xdr:rowOff>
    </xdr:from>
    <xdr:to>
      <xdr:col>6</xdr:col>
      <xdr:colOff>171450</xdr:colOff>
      <xdr:row>37</xdr:row>
      <xdr:rowOff>87993</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72770</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41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物件費に係る経常収支比率は前年度より</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ポイント悪化し、類似団体及び愛知県平均を上回った。光熱水費</a:t>
          </a:r>
          <a:r>
            <a:rPr kumimoji="1" lang="ja-JP" altLang="en-US" sz="1100">
              <a:solidFill>
                <a:schemeClr val="dk1"/>
              </a:solidFill>
              <a:effectLst/>
              <a:latin typeface="+mn-lt"/>
              <a:ea typeface="+mn-ea"/>
              <a:cs typeface="+mn-cs"/>
            </a:rPr>
            <a:t>は減少したものの、市営住宅解体工事や新規事業による委託料が増加した事が主要因と考えられる</a:t>
          </a:r>
          <a:r>
            <a:rPr kumimoji="1" lang="ja-JP" altLang="ja-JP" sz="1100">
              <a:solidFill>
                <a:schemeClr val="dk1"/>
              </a:solidFill>
              <a:effectLst/>
              <a:latin typeface="+mn-lt"/>
              <a:ea typeface="+mn-ea"/>
              <a:cs typeface="+mn-cs"/>
            </a:rPr>
            <a:t>。今後も</a:t>
          </a:r>
          <a:r>
            <a:rPr kumimoji="1" lang="ja-JP" altLang="en-US" sz="1100">
              <a:solidFill>
                <a:schemeClr val="dk1"/>
              </a:solidFill>
              <a:effectLst/>
              <a:latin typeface="+mn-lt"/>
              <a:ea typeface="+mn-ea"/>
              <a:cs typeface="+mn-cs"/>
            </a:rPr>
            <a:t>労務単価の</a:t>
          </a:r>
          <a:r>
            <a:rPr kumimoji="1" lang="ja-JP" altLang="ja-JP" sz="1100">
              <a:solidFill>
                <a:schemeClr val="dk1"/>
              </a:solidFill>
              <a:effectLst/>
              <a:latin typeface="+mn-lt"/>
              <a:ea typeface="+mn-ea"/>
              <a:cs typeface="+mn-cs"/>
            </a:rPr>
            <a:t>上昇による委託料の増加が見込まれるため、効率的な事業の運用により削減を図っていく。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119380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46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91457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2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119380</xdr:rowOff>
    </xdr:from>
    <xdr:to>
      <xdr:col>82</xdr:col>
      <xdr:colOff>196850</xdr:colOff>
      <xdr:row>20</xdr:row>
      <xdr:rowOff>119380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4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104140</xdr:rowOff>
    </xdr:from>
    <xdr:to>
      <xdr:col>82</xdr:col>
      <xdr:colOff>107950</xdr:colOff>
      <xdr:row>16</xdr:row>
      <xdr:rowOff>127000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8473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96537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496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80010</xdr:rowOff>
    </xdr:from>
    <xdr:to>
      <xdr:col>82</xdr:col>
      <xdr:colOff>158750</xdr:colOff>
      <xdr:row>16</xdr:row>
      <xdr:rowOff>10160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43180</xdr:rowOff>
    </xdr:from>
    <xdr:to>
      <xdr:col>78</xdr:col>
      <xdr:colOff>69850</xdr:colOff>
      <xdr:row>16</xdr:row>
      <xdr:rowOff>104140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7863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41910</xdr:rowOff>
    </xdr:from>
    <xdr:to>
      <xdr:col>78</xdr:col>
      <xdr:colOff>120650</xdr:colOff>
      <xdr:row>15</xdr:row>
      <xdr:rowOff>143510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153687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382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43180</xdr:rowOff>
    </xdr:from>
    <xdr:to>
      <xdr:col>73</xdr:col>
      <xdr:colOff>180975</xdr:colOff>
      <xdr:row>16</xdr:row>
      <xdr:rowOff>104140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7863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54627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104140</xdr:rowOff>
    </xdr:from>
    <xdr:to>
      <xdr:col>69</xdr:col>
      <xdr:colOff>92075</xdr:colOff>
      <xdr:row>16</xdr:row>
      <xdr:rowOff>127000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847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26670</xdr:rowOff>
    </xdr:from>
    <xdr:to>
      <xdr:col>69</xdr:col>
      <xdr:colOff>142875</xdr:colOff>
      <xdr:row>15</xdr:row>
      <xdr:rowOff>128270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138447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110490</xdr:rowOff>
    </xdr:from>
    <xdr:to>
      <xdr:col>65</xdr:col>
      <xdr:colOff>53975</xdr:colOff>
      <xdr:row>16</xdr:row>
      <xdr:rowOff>40640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50817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48277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53340</xdr:rowOff>
    </xdr:from>
    <xdr:to>
      <xdr:col>78</xdr:col>
      <xdr:colOff>120650</xdr:colOff>
      <xdr:row>16</xdr:row>
      <xdr:rowOff>154940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139717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88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163830</xdr:rowOff>
    </xdr:from>
    <xdr:to>
      <xdr:col>74</xdr:col>
      <xdr:colOff>31750</xdr:colOff>
      <xdr:row>16</xdr:row>
      <xdr:rowOff>93980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78757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53340</xdr:rowOff>
    </xdr:from>
    <xdr:to>
      <xdr:col>69</xdr:col>
      <xdr:colOff>142875</xdr:colOff>
      <xdr:row>16</xdr:row>
      <xdr:rowOff>154940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139717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162577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扶助費に係る経常収支比率は、前年度比で</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ポイント悪化しているが、県内平均は下回っているものの、類似団体との比較では高くなっている。</a:t>
          </a:r>
          <a:endParaRPr lang="ja-JP" altLang="ja-JP" sz="1400">
            <a:effectLst/>
          </a:endParaRPr>
        </a:p>
        <a:p>
          <a:r>
            <a:rPr kumimoji="1" lang="ja-JP" altLang="ja-JP" sz="1100">
              <a:solidFill>
                <a:schemeClr val="dk1"/>
              </a:solidFill>
              <a:effectLst/>
              <a:latin typeface="+mn-lt"/>
              <a:ea typeface="+mn-ea"/>
              <a:cs typeface="+mn-cs"/>
            </a:rPr>
            <a:t>　今後も高齢者の増や福祉の需要拡大により扶助費の増が見込まれるが、生活保護費においては、就労支援等、生活保護にならないような支援や、医療の適正受診勧奨等に継続的に力を入れていくことで、上昇傾向に歯止めをかけるよう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62</xdr:row>
      <xdr:rowOff>78015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22201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50092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78015</xdr:rowOff>
    </xdr:from>
    <xdr:to>
      <xdr:col>24</xdr:col>
      <xdr:colOff>114300</xdr:colOff>
      <xdr:row>62</xdr:row>
      <xdr:rowOff>78015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151493</xdr:rowOff>
    </xdr:from>
    <xdr:to>
      <xdr:col>24</xdr:col>
      <xdr:colOff>25400</xdr:colOff>
      <xdr:row>59</xdr:row>
      <xdr:rowOff>20865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924143"/>
          <a:ext cx="8382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110672</xdr:rowOff>
    </xdr:from>
    <xdr:to>
      <xdr:col>19</xdr:col>
      <xdr:colOff>187325</xdr:colOff>
      <xdr:row>57</xdr:row>
      <xdr:rowOff>151493</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711872"/>
          <a:ext cx="8890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110672</xdr:rowOff>
    </xdr:from>
    <xdr:to>
      <xdr:col>15</xdr:col>
      <xdr:colOff>98425</xdr:colOff>
      <xdr:row>57</xdr:row>
      <xdr:rowOff>135165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711872"/>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106334</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135165</xdr:rowOff>
    </xdr:from>
    <xdr:to>
      <xdr:col>11</xdr:col>
      <xdr:colOff>9525</xdr:colOff>
      <xdr:row>58</xdr:row>
      <xdr:rowOff>94343</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9078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32855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35378</xdr:rowOff>
    </xdr:from>
    <xdr:to>
      <xdr:col>6</xdr:col>
      <xdr:colOff>171450</xdr:colOff>
      <xdr:row>57</xdr:row>
      <xdr:rowOff>136978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147155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141515</xdr:rowOff>
    </xdr:from>
    <xdr:to>
      <xdr:col>24</xdr:col>
      <xdr:colOff>76200</xdr:colOff>
      <xdr:row>59</xdr:row>
      <xdr:rowOff>71665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113592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100693</xdr:rowOff>
    </xdr:from>
    <xdr:to>
      <xdr:col>20</xdr:col>
      <xdr:colOff>38100</xdr:colOff>
      <xdr:row>58</xdr:row>
      <xdr:rowOff>30843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15620</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959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59872</xdr:rowOff>
    </xdr:from>
    <xdr:to>
      <xdr:col>15</xdr:col>
      <xdr:colOff>149225</xdr:colOff>
      <xdr:row>56</xdr:row>
      <xdr:rowOff>161472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84365</xdr:rowOff>
    </xdr:from>
    <xdr:to>
      <xdr:col>11</xdr:col>
      <xdr:colOff>60325</xdr:colOff>
      <xdr:row>58</xdr:row>
      <xdr:rowOff>14515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170742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43543</xdr:rowOff>
    </xdr:from>
    <xdr:to>
      <xdr:col>6</xdr:col>
      <xdr:colOff>171450</xdr:colOff>
      <xdr:row>58</xdr:row>
      <xdr:rowOff>145143</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129920</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その他に対する経常収支比率は、前年度より</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ポイント悪化したが、類似団体及び愛知県平均を下回った。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今後、後期高齢者医療事業特別会計等への繰出金が増加していくことが予想されるが、各事業における事業内容を精査していく。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50800</xdr:rowOff>
    </xdr:from>
    <xdr:to>
      <xdr:col>82</xdr:col>
      <xdr:colOff>107950</xdr:colOff>
      <xdr:row>60</xdr:row>
      <xdr:rowOff>165100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8966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137177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50800</xdr:rowOff>
    </xdr:from>
    <xdr:to>
      <xdr:col>82</xdr:col>
      <xdr:colOff>196850</xdr:colOff>
      <xdr:row>52</xdr:row>
      <xdr:rowOff>50800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120650</xdr:rowOff>
    </xdr:from>
    <xdr:to>
      <xdr:col>82</xdr:col>
      <xdr:colOff>107950</xdr:colOff>
      <xdr:row>53</xdr:row>
      <xdr:rowOff>146050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2075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16527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44450</xdr:rowOff>
    </xdr:from>
    <xdr:to>
      <xdr:col>82</xdr:col>
      <xdr:colOff>158750</xdr:colOff>
      <xdr:row>57</xdr:row>
      <xdr:rowOff>146050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95250</xdr:rowOff>
    </xdr:from>
    <xdr:to>
      <xdr:col>78</xdr:col>
      <xdr:colOff>69850</xdr:colOff>
      <xdr:row>53</xdr:row>
      <xdr:rowOff>120650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182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44450</xdr:rowOff>
    </xdr:from>
    <xdr:to>
      <xdr:col>78</xdr:col>
      <xdr:colOff>120650</xdr:colOff>
      <xdr:row>57</xdr:row>
      <xdr:rowOff>146050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130827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95250</xdr:rowOff>
    </xdr:from>
    <xdr:to>
      <xdr:col>73</xdr:col>
      <xdr:colOff>180975</xdr:colOff>
      <xdr:row>54</xdr:row>
      <xdr:rowOff>38100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182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0</xdr:rowOff>
    </xdr:from>
    <xdr:to>
      <xdr:col>69</xdr:col>
      <xdr:colOff>92075</xdr:colOff>
      <xdr:row>54</xdr:row>
      <xdr:rowOff>38100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258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63500</xdr:rowOff>
    </xdr:from>
    <xdr:to>
      <xdr:col>65</xdr:col>
      <xdr:colOff>53975</xdr:colOff>
      <xdr:row>58</xdr:row>
      <xdr:rowOff>165100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95250</xdr:rowOff>
    </xdr:from>
    <xdr:to>
      <xdr:col>82</xdr:col>
      <xdr:colOff>158750</xdr:colOff>
      <xdr:row>54</xdr:row>
      <xdr:rowOff>25400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111777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69850</xdr:rowOff>
    </xdr:from>
    <xdr:to>
      <xdr:col>78</xdr:col>
      <xdr:colOff>120650</xdr:colOff>
      <xdr:row>54</xdr:row>
      <xdr:rowOff>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15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10177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8925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44450</xdr:rowOff>
    </xdr:from>
    <xdr:to>
      <xdr:col>74</xdr:col>
      <xdr:colOff>31750</xdr:colOff>
      <xdr:row>53</xdr:row>
      <xdr:rowOff>146050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13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156227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158750</xdr:rowOff>
    </xdr:from>
    <xdr:to>
      <xdr:col>69</xdr:col>
      <xdr:colOff>142875</xdr:colOff>
      <xdr:row>54</xdr:row>
      <xdr:rowOff>88900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99077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120650</xdr:rowOff>
    </xdr:from>
    <xdr:to>
      <xdr:col>65</xdr:col>
      <xdr:colOff>53975</xdr:colOff>
      <xdr:row>54</xdr:row>
      <xdr:rowOff>50800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60977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補助費等に係る経常収支比率は、前年度より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ポイント悪化したが、類似団体及び愛知県平均を下回った。</a:t>
          </a:r>
          <a:endParaRPr lang="ja-JP" altLang="ja-JP">
            <a:effectLst/>
          </a:endParaRPr>
        </a:p>
        <a:p>
          <a:r>
            <a:rPr kumimoji="1" lang="ja-JP" altLang="ja-JP" sz="1100">
              <a:solidFill>
                <a:schemeClr val="dk1"/>
              </a:solidFill>
              <a:effectLst/>
              <a:latin typeface="+mn-lt"/>
              <a:ea typeface="+mn-ea"/>
              <a:cs typeface="+mn-cs"/>
            </a:rPr>
            <a:t>　今後も、補助事業については、</a:t>
          </a:r>
          <a:r>
            <a:rPr lang="ja-JP" altLang="ja-JP" sz="1100" b="0" i="0" baseline="0">
              <a:solidFill>
                <a:schemeClr val="dk1"/>
              </a:solidFill>
              <a:effectLst/>
              <a:latin typeface="+mn-lt"/>
              <a:ea typeface="+mn-ea"/>
              <a:cs typeface="+mn-cs"/>
            </a:rPr>
            <a:t>費用対効果、経費負担のあり方を精査し、補助金の廃止、統合、縮小を実施する。</a:t>
          </a:r>
          <a:endParaRPr lang="ja-JP" altLang="ja-JP">
            <a:effectLst/>
          </a:endParaRPr>
        </a:p>
        <a:p>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131572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515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124714</xdr:rowOff>
    </xdr:from>
    <xdr:to>
      <xdr:col>82</xdr:col>
      <xdr:colOff>107950</xdr:colOff>
      <xdr:row>35</xdr:row>
      <xdr:rowOff>129286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12546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75709</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101854</xdr:rowOff>
    </xdr:from>
    <xdr:to>
      <xdr:col>78</xdr:col>
      <xdr:colOff>69850</xdr:colOff>
      <xdr:row>35</xdr:row>
      <xdr:rowOff>124714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1026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9415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101854</xdr:rowOff>
    </xdr:from>
    <xdr:to>
      <xdr:col>73</xdr:col>
      <xdr:colOff>180975</xdr:colOff>
      <xdr:row>35</xdr:row>
      <xdr:rowOff>101854</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1026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101854</xdr:rowOff>
    </xdr:from>
    <xdr:to>
      <xdr:col>69</xdr:col>
      <xdr:colOff>92075</xdr:colOff>
      <xdr:row>35</xdr:row>
      <xdr:rowOff>101854</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1026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108204</xdr:rowOff>
    </xdr:from>
    <xdr:to>
      <xdr:col>69</xdr:col>
      <xdr:colOff>142875</xdr:colOff>
      <xdr:row>37</xdr:row>
      <xdr:rowOff>38354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23131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78486</xdr:rowOff>
    </xdr:from>
    <xdr:to>
      <xdr:col>82</xdr:col>
      <xdr:colOff>158750</xdr:colOff>
      <xdr:row>36</xdr:row>
      <xdr:rowOff>8636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95013</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92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73914</xdr:rowOff>
    </xdr:from>
    <xdr:to>
      <xdr:col>78</xdr:col>
      <xdr:colOff>120650</xdr:colOff>
      <xdr:row>36</xdr:row>
      <xdr:rowOff>4064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14241</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843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51054</xdr:rowOff>
    </xdr:from>
    <xdr:to>
      <xdr:col>74</xdr:col>
      <xdr:colOff>31750</xdr:colOff>
      <xdr:row>35</xdr:row>
      <xdr:rowOff>152654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162831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51054</xdr:rowOff>
    </xdr:from>
    <xdr:to>
      <xdr:col>69</xdr:col>
      <xdr:colOff>142875</xdr:colOff>
      <xdr:row>35</xdr:row>
      <xdr:rowOff>152654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162831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51054</xdr:rowOff>
    </xdr:from>
    <xdr:to>
      <xdr:col>65</xdr:col>
      <xdr:colOff>53975</xdr:colOff>
      <xdr:row>35</xdr:row>
      <xdr:rowOff>152654</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162831</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公債費に係る経常収支比率は、前年度と比較して</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a:t>
          </a:r>
          <a:r>
            <a:rPr kumimoji="1" lang="ja-JP" altLang="en-US" sz="1100">
              <a:solidFill>
                <a:sysClr val="windowText" lastClr="000000"/>
              </a:solidFill>
              <a:effectLst/>
              <a:latin typeface="+mn-lt"/>
              <a:ea typeface="+mn-ea"/>
              <a:cs typeface="+mn-cs"/>
            </a:rPr>
            <a:t>改善</a:t>
          </a:r>
          <a:r>
            <a:rPr kumimoji="1" lang="ja-JP" altLang="ja-JP" sz="1100">
              <a:solidFill>
                <a:sysClr val="windowText" lastClr="000000"/>
              </a:solidFill>
              <a:effectLst/>
              <a:latin typeface="+mn-lt"/>
              <a:ea typeface="+mn-ea"/>
              <a:cs typeface="+mn-cs"/>
            </a:rPr>
            <a:t>し</a:t>
          </a:r>
          <a:r>
            <a:rPr kumimoji="1" lang="ja-JP" altLang="en-US" sz="1100">
              <a:solidFill>
                <a:sysClr val="windowText" lastClr="000000"/>
              </a:solidFill>
              <a:effectLst/>
              <a:latin typeface="+mn-lt"/>
              <a:ea typeface="+mn-ea"/>
              <a:cs typeface="+mn-cs"/>
            </a:rPr>
            <a:t>ているが、</a:t>
          </a:r>
          <a:r>
            <a:rPr kumimoji="1" lang="ja-JP" altLang="ja-JP" sz="1100">
              <a:solidFill>
                <a:schemeClr val="dk1"/>
              </a:solidFill>
              <a:effectLst/>
              <a:latin typeface="+mn-lt"/>
              <a:ea typeface="+mn-ea"/>
              <a:cs typeface="+mn-cs"/>
            </a:rPr>
            <a:t>愛知県平均との比較では上回っている。</a:t>
          </a:r>
          <a:endParaRPr lang="ja-JP" altLang="ja-JP" sz="1400">
            <a:effectLst/>
          </a:endParaRPr>
        </a:p>
        <a:p>
          <a:r>
            <a:rPr kumimoji="1" lang="ja-JP" altLang="ja-JP" sz="1100">
              <a:solidFill>
                <a:schemeClr val="dk1"/>
              </a:solidFill>
              <a:effectLst/>
              <a:latin typeface="+mn-lt"/>
              <a:ea typeface="+mn-ea"/>
              <a:cs typeface="+mn-cs"/>
            </a:rPr>
            <a:t>　近年、当市は「</a:t>
          </a:r>
          <a:r>
            <a:rPr lang="ja-JP" altLang="ja-JP" sz="1100" b="0" i="0" baseline="0">
              <a:solidFill>
                <a:schemeClr val="dk1"/>
              </a:solidFill>
              <a:effectLst/>
              <a:latin typeface="+mn-lt"/>
              <a:ea typeface="+mn-ea"/>
              <a:cs typeface="+mn-cs"/>
            </a:rPr>
            <a:t>返済額より多く借りない」こと</a:t>
          </a:r>
          <a:r>
            <a:rPr kumimoji="1" lang="ja-JP" altLang="ja-JP" sz="1100">
              <a:solidFill>
                <a:schemeClr val="dk1"/>
              </a:solidFill>
              <a:effectLst/>
              <a:latin typeface="+mn-lt"/>
              <a:ea typeface="+mn-ea"/>
              <a:cs typeface="+mn-cs"/>
            </a:rPr>
            <a:t>を方針としており、起債残高が年々減少していることから改善をしている。今後、公共施設の複合化など大規模な事業も予定されており、償還も厳しい状況が予想されるが、引き続き「</a:t>
          </a:r>
          <a:r>
            <a:rPr lang="ja-JP" altLang="ja-JP" sz="1100" b="0" i="0" baseline="0">
              <a:solidFill>
                <a:schemeClr val="dk1"/>
              </a:solidFill>
              <a:effectLst/>
              <a:latin typeface="+mn-lt"/>
              <a:ea typeface="+mn-ea"/>
              <a:cs typeface="+mn-cs"/>
            </a:rPr>
            <a:t>返済額より多く借りない」ことを方針とし、計画的な市債発行を行って</a:t>
          </a:r>
          <a:r>
            <a:rPr kumimoji="1" lang="ja-JP" altLang="ja-JP" sz="1100">
              <a:solidFill>
                <a:schemeClr val="dk1"/>
              </a:solidFill>
              <a:effectLst/>
              <a:latin typeface="+mn-lt"/>
              <a:ea typeface="+mn-ea"/>
              <a:cs typeface="+mn-cs"/>
            </a:rPr>
            <a:t>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99568</xdr:rowOff>
    </xdr:from>
    <xdr:to>
      <xdr:col>24</xdr:col>
      <xdr:colOff>25400</xdr:colOff>
      <xdr:row>80</xdr:row>
      <xdr:rowOff>53848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8686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14495</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99568</xdr:rowOff>
    </xdr:from>
    <xdr:to>
      <xdr:col>24</xdr:col>
      <xdr:colOff>114300</xdr:colOff>
      <xdr:row>74</xdr:row>
      <xdr:rowOff>99568</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69850</xdr:rowOff>
    </xdr:from>
    <xdr:to>
      <xdr:col>24</xdr:col>
      <xdr:colOff>25400</xdr:colOff>
      <xdr:row>77</xdr:row>
      <xdr:rowOff>88137</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271500"/>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65278</xdr:rowOff>
    </xdr:from>
    <xdr:to>
      <xdr:col>19</xdr:col>
      <xdr:colOff>187325</xdr:colOff>
      <xdr:row>77</xdr:row>
      <xdr:rowOff>88137</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26692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65278</xdr:rowOff>
    </xdr:from>
    <xdr:to>
      <xdr:col>15</xdr:col>
      <xdr:colOff>98425</xdr:colOff>
      <xdr:row>77</xdr:row>
      <xdr:rowOff>74422</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2669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74422</xdr:rowOff>
    </xdr:from>
    <xdr:to>
      <xdr:col>11</xdr:col>
      <xdr:colOff>9525</xdr:colOff>
      <xdr:row>77</xdr:row>
      <xdr:rowOff>152146</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27607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158259</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35577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37337</xdr:rowOff>
    </xdr:from>
    <xdr:to>
      <xdr:col>20</xdr:col>
      <xdr:colOff>38100</xdr:colOff>
      <xdr:row>77</xdr:row>
      <xdr:rowOff>138937</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149114</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14478</xdr:rowOff>
    </xdr:from>
    <xdr:to>
      <xdr:col>15</xdr:col>
      <xdr:colOff>149225</xdr:colOff>
      <xdr:row>77</xdr:row>
      <xdr:rowOff>116078</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126255</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23622</xdr:rowOff>
    </xdr:from>
    <xdr:to>
      <xdr:col>11</xdr:col>
      <xdr:colOff>60325</xdr:colOff>
      <xdr:row>77</xdr:row>
      <xdr:rowOff>125222</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135399</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16273</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公債費以外では、前年度</a:t>
          </a:r>
          <a:r>
            <a:rPr kumimoji="1" lang="ja-JP" altLang="ja-JP" sz="1100">
              <a:solidFill>
                <a:sysClr val="windowText" lastClr="000000"/>
              </a:solidFill>
              <a:effectLst/>
              <a:latin typeface="+mn-lt"/>
              <a:ea typeface="+mn-ea"/>
              <a:cs typeface="+mn-cs"/>
            </a:rPr>
            <a:t>より</a:t>
          </a:r>
          <a:r>
            <a:rPr kumimoji="1" lang="en-US" altLang="ja-JP" sz="1100">
              <a:solidFill>
                <a:sysClr val="windowText" lastClr="000000"/>
              </a:solidFill>
              <a:effectLst/>
              <a:latin typeface="+mn-lt"/>
              <a:ea typeface="+mn-ea"/>
              <a:cs typeface="+mn-cs"/>
            </a:rPr>
            <a:t>2.5</a:t>
          </a:r>
          <a:r>
            <a:rPr kumimoji="1" lang="ja-JP" altLang="ja-JP" sz="1100">
              <a:solidFill>
                <a:sysClr val="windowText" lastClr="000000"/>
              </a:solidFill>
              <a:effectLst/>
              <a:latin typeface="+mn-lt"/>
              <a:ea typeface="+mn-ea"/>
              <a:cs typeface="+mn-cs"/>
            </a:rPr>
            <a:t>ポイント</a:t>
          </a:r>
          <a:r>
            <a:rPr kumimoji="1" lang="ja-JP" altLang="ja-JP" sz="1100">
              <a:solidFill>
                <a:schemeClr val="dk1"/>
              </a:solidFill>
              <a:effectLst/>
              <a:latin typeface="+mn-lt"/>
              <a:ea typeface="+mn-ea"/>
              <a:cs typeface="+mn-cs"/>
            </a:rPr>
            <a:t>悪化</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、愛知県平均</a:t>
          </a:r>
          <a:r>
            <a:rPr kumimoji="1" lang="ja-JP" altLang="en-US" sz="1100">
              <a:solidFill>
                <a:schemeClr val="dk1"/>
              </a:solidFill>
              <a:effectLst/>
              <a:latin typeface="+mn-lt"/>
              <a:ea typeface="+mn-ea"/>
              <a:cs typeface="+mn-cs"/>
            </a:rPr>
            <a:t>では</a:t>
          </a:r>
          <a:r>
            <a:rPr kumimoji="1" lang="ja-JP" altLang="ja-JP" sz="1100">
              <a:solidFill>
                <a:schemeClr val="dk1"/>
              </a:solidFill>
              <a:effectLst/>
              <a:latin typeface="+mn-lt"/>
              <a:ea typeface="+mn-ea"/>
              <a:cs typeface="+mn-cs"/>
            </a:rPr>
            <a:t>下回っ</a:t>
          </a:r>
          <a:r>
            <a:rPr kumimoji="1" lang="ja-JP" altLang="en-US" sz="1100">
              <a:solidFill>
                <a:schemeClr val="dk1"/>
              </a:solidFill>
              <a:effectLst/>
              <a:latin typeface="+mn-lt"/>
              <a:ea typeface="+mn-ea"/>
              <a:cs typeface="+mn-cs"/>
            </a:rPr>
            <a:t>ているものの、</a:t>
          </a:r>
          <a:r>
            <a:rPr kumimoji="1" lang="ja-JP" altLang="ja-JP" sz="1100">
              <a:solidFill>
                <a:schemeClr val="dk1"/>
              </a:solidFill>
              <a:effectLst/>
              <a:latin typeface="+mn-lt"/>
              <a:ea typeface="+mn-ea"/>
              <a:cs typeface="+mn-cs"/>
            </a:rPr>
            <a:t>類似団体との比較では</a:t>
          </a:r>
          <a:r>
            <a:rPr kumimoji="1" lang="ja-JP" altLang="en-US" sz="1100">
              <a:solidFill>
                <a:schemeClr val="dk1"/>
              </a:solidFill>
              <a:effectLst/>
              <a:latin typeface="+mn-lt"/>
              <a:ea typeface="+mn-ea"/>
              <a:cs typeface="+mn-cs"/>
            </a:rPr>
            <a:t>上回る結果となっている</a:t>
          </a:r>
          <a:r>
            <a:rPr kumimoji="1" lang="ja-JP"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今後、福祉サービスの利用拡大や、高齢化の更なる進行による扶助費の増加が予想される。</a:t>
          </a:r>
          <a:r>
            <a:rPr kumimoji="1" lang="ja-JP" altLang="en-US" sz="1100">
              <a:solidFill>
                <a:schemeClr val="dk1"/>
              </a:solidFill>
              <a:effectLst/>
              <a:latin typeface="+mn-lt"/>
              <a:ea typeface="+mn-ea"/>
              <a:cs typeface="+mn-cs"/>
            </a:rPr>
            <a:t>また労務単価の上昇</a:t>
          </a:r>
          <a:r>
            <a:rPr kumimoji="1" lang="ja-JP" altLang="ja-JP" sz="1100">
              <a:solidFill>
                <a:schemeClr val="dk1"/>
              </a:solidFill>
              <a:effectLst/>
              <a:latin typeface="+mn-lt"/>
              <a:ea typeface="+mn-ea"/>
              <a:cs typeface="+mn-cs"/>
            </a:rPr>
            <a:t>による委託料（物件費）の増加</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予想されるところであり、各事業の見直し、合理化を行うことで関連経費の抑制を図る。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58420</xdr:rowOff>
    </xdr:from>
    <xdr:to>
      <xdr:col>82</xdr:col>
      <xdr:colOff>107950</xdr:colOff>
      <xdr:row>81</xdr:row>
      <xdr:rowOff>24130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742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144797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58420</xdr:rowOff>
    </xdr:from>
    <xdr:to>
      <xdr:col>82</xdr:col>
      <xdr:colOff>196850</xdr:colOff>
      <xdr:row>73</xdr:row>
      <xdr:rowOff>58420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144145</xdr:rowOff>
    </xdr:from>
    <xdr:to>
      <xdr:col>82</xdr:col>
      <xdr:colOff>107950</xdr:colOff>
      <xdr:row>76</xdr:row>
      <xdr:rowOff>115570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002895"/>
          <a:ext cx="8382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18432</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2877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1905</xdr:rowOff>
    </xdr:from>
    <xdr:to>
      <xdr:col>82</xdr:col>
      <xdr:colOff>158750</xdr:colOff>
      <xdr:row>76</xdr:row>
      <xdr:rowOff>103505</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41275</xdr:rowOff>
    </xdr:from>
    <xdr:to>
      <xdr:col>78</xdr:col>
      <xdr:colOff>69850</xdr:colOff>
      <xdr:row>75</xdr:row>
      <xdr:rowOff>144145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2728575"/>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99060</xdr:rowOff>
    </xdr:from>
    <xdr:to>
      <xdr:col>78</xdr:col>
      <xdr:colOff>120650</xdr:colOff>
      <xdr:row>76</xdr:row>
      <xdr:rowOff>29211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13988</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044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41275</xdr:rowOff>
    </xdr:from>
    <xdr:to>
      <xdr:col>73</xdr:col>
      <xdr:colOff>180975</xdr:colOff>
      <xdr:row>75</xdr:row>
      <xdr:rowOff>81280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2728575"/>
          <a:ext cx="889000" cy="2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76200</xdr:rowOff>
    </xdr:from>
    <xdr:to>
      <xdr:col>74</xdr:col>
      <xdr:colOff>31750</xdr:colOff>
      <xdr:row>75</xdr:row>
      <xdr:rowOff>6350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162577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84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29845</xdr:rowOff>
    </xdr:from>
    <xdr:to>
      <xdr:col>69</xdr:col>
      <xdr:colOff>92075</xdr:colOff>
      <xdr:row>75</xdr:row>
      <xdr:rowOff>81280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288859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71138</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71138</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64770</xdr:rowOff>
    </xdr:from>
    <xdr:to>
      <xdr:col>82</xdr:col>
      <xdr:colOff>158750</xdr:colOff>
      <xdr:row>76</xdr:row>
      <xdr:rowOff>166370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36847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067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93345</xdr:rowOff>
    </xdr:from>
    <xdr:to>
      <xdr:col>78</xdr:col>
      <xdr:colOff>120650</xdr:colOff>
      <xdr:row>76</xdr:row>
      <xdr:rowOff>23495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295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33672</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72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161925</xdr:rowOff>
    </xdr:from>
    <xdr:to>
      <xdr:col>74</xdr:col>
      <xdr:colOff>31750</xdr:colOff>
      <xdr:row>74</xdr:row>
      <xdr:rowOff>92075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67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102252</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44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30480</xdr:rowOff>
    </xdr:from>
    <xdr:to>
      <xdr:col>69</xdr:col>
      <xdr:colOff>142875</xdr:colOff>
      <xdr:row>75</xdr:row>
      <xdr:rowOff>132080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142257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65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150495</xdr:rowOff>
    </xdr:from>
    <xdr:to>
      <xdr:col>65</xdr:col>
      <xdr:colOff>53975</xdr:colOff>
      <xdr:row>75</xdr:row>
      <xdr:rowOff>80645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28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90822</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60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愛知県蒲郡市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52705</xdr:rowOff>
    </xdr:from>
    <xdr:to>
      <xdr:col>29</xdr:col>
      <xdr:colOff>127000</xdr:colOff>
      <xdr:row>19</xdr:row>
      <xdr:rowOff>10662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86280"/>
          <a:ext cx="0" cy="1329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154189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8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10662</xdr:rowOff>
    </xdr:from>
    <xdr:to>
      <xdr:col>30</xdr:col>
      <xdr:colOff>25400</xdr:colOff>
      <xdr:row>19</xdr:row>
      <xdr:rowOff>10662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158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139082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52705</xdr:rowOff>
    </xdr:from>
    <xdr:to>
      <xdr:col>30</xdr:col>
      <xdr:colOff>25400</xdr:colOff>
      <xdr:row>11</xdr:row>
      <xdr:rowOff>52705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86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111779</xdr:rowOff>
    </xdr:from>
    <xdr:to>
      <xdr:col>29</xdr:col>
      <xdr:colOff>127000</xdr:colOff>
      <xdr:row>16</xdr:row>
      <xdr:rowOff>37827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731154"/>
          <a:ext cx="647700" cy="97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96556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15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93193</xdr:rowOff>
    </xdr:from>
    <xdr:to>
      <xdr:col>29</xdr:col>
      <xdr:colOff>177800</xdr:colOff>
      <xdr:row>16</xdr:row>
      <xdr:rowOff>23343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12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37827</xdr:rowOff>
    </xdr:from>
    <xdr:to>
      <xdr:col>26</xdr:col>
      <xdr:colOff>50800</xdr:colOff>
      <xdr:row>16</xdr:row>
      <xdr:rowOff>74232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28652"/>
          <a:ext cx="698500" cy="364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128130</xdr:rowOff>
    </xdr:from>
    <xdr:to>
      <xdr:col>26</xdr:col>
      <xdr:colOff>101600</xdr:colOff>
      <xdr:row>16</xdr:row>
      <xdr:rowOff>58280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68457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16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74232</xdr:rowOff>
    </xdr:from>
    <xdr:to>
      <xdr:col>22</xdr:col>
      <xdr:colOff>114300</xdr:colOff>
      <xdr:row>16</xdr:row>
      <xdr:rowOff>132105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65057"/>
          <a:ext cx="698500" cy="578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142780</xdr:rowOff>
    </xdr:from>
    <xdr:to>
      <xdr:col>22</xdr:col>
      <xdr:colOff>165100</xdr:colOff>
      <xdr:row>16</xdr:row>
      <xdr:rowOff>72930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83107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31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132105</xdr:rowOff>
    </xdr:from>
    <xdr:to>
      <xdr:col>18</xdr:col>
      <xdr:colOff>177800</xdr:colOff>
      <xdr:row>17</xdr:row>
      <xdr:rowOff>77965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22930"/>
          <a:ext cx="698500" cy="1173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170955</xdr:rowOff>
    </xdr:from>
    <xdr:to>
      <xdr:col>19</xdr:col>
      <xdr:colOff>38100</xdr:colOff>
      <xdr:row>16</xdr:row>
      <xdr:rowOff>101105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111282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5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30918</xdr:rowOff>
    </xdr:from>
    <xdr:to>
      <xdr:col>15</xdr:col>
      <xdr:colOff>101600</xdr:colOff>
      <xdr:row>16</xdr:row>
      <xdr:rowOff>132518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142695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9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60979</xdr:rowOff>
    </xdr:from>
    <xdr:to>
      <xdr:col>29</xdr:col>
      <xdr:colOff>177800</xdr:colOff>
      <xdr:row>15</xdr:row>
      <xdr:rowOff>162579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6803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77506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25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158477</xdr:rowOff>
    </xdr:from>
    <xdr:to>
      <xdr:col>26</xdr:col>
      <xdr:colOff>101600</xdr:colOff>
      <xdr:row>16</xdr:row>
      <xdr:rowOff>88627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77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73404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864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23432</xdr:rowOff>
    </xdr:from>
    <xdr:to>
      <xdr:col>22</xdr:col>
      <xdr:colOff>165100</xdr:colOff>
      <xdr:row>16</xdr:row>
      <xdr:rowOff>125032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14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109809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900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81305</xdr:rowOff>
    </xdr:from>
    <xdr:to>
      <xdr:col>19</xdr:col>
      <xdr:colOff>38100</xdr:colOff>
      <xdr:row>17</xdr:row>
      <xdr:rowOff>11455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72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167682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95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27165</xdr:rowOff>
    </xdr:from>
    <xdr:to>
      <xdr:col>15</xdr:col>
      <xdr:colOff>101600</xdr:colOff>
      <xdr:row>17</xdr:row>
      <xdr:rowOff>128765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89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113542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0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15541</xdr:rowOff>
    </xdr:from>
    <xdr:to>
      <xdr:col>29</xdr:col>
      <xdr:colOff>127000</xdr:colOff>
      <xdr:row>37</xdr:row>
      <xdr:rowOff>260045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40091"/>
          <a:ext cx="0" cy="14446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232122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5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260045</xdr:rowOff>
    </xdr:from>
    <xdr:to>
      <xdr:col>30</xdr:col>
      <xdr:colOff>25400</xdr:colOff>
      <xdr:row>37</xdr:row>
      <xdr:rowOff>260045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847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273368</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83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15541</xdr:rowOff>
    </xdr:from>
    <xdr:to>
      <xdr:col>30</xdr:col>
      <xdr:colOff>25400</xdr:colOff>
      <xdr:row>33</xdr:row>
      <xdr:rowOff>15541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40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56493</xdr:rowOff>
    </xdr:from>
    <xdr:to>
      <xdr:col>29</xdr:col>
      <xdr:colOff>127000</xdr:colOff>
      <xdr:row>37</xdr:row>
      <xdr:rowOff>84676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7181193"/>
          <a:ext cx="647700" cy="281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304933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72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116956</xdr:rowOff>
    </xdr:from>
    <xdr:to>
      <xdr:col>29</xdr:col>
      <xdr:colOff>177800</xdr:colOff>
      <xdr:row>35</xdr:row>
      <xdr:rowOff>218556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27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84676</xdr:rowOff>
    </xdr:from>
    <xdr:to>
      <xdr:col>26</xdr:col>
      <xdr:colOff>50800</xdr:colOff>
      <xdr:row>37</xdr:row>
      <xdr:rowOff>134054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7209376"/>
          <a:ext cx="698500" cy="49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124500</xdr:rowOff>
    </xdr:from>
    <xdr:to>
      <xdr:col>26</xdr:col>
      <xdr:colOff>101600</xdr:colOff>
      <xdr:row>35</xdr:row>
      <xdr:rowOff>226100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348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236277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0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134054</xdr:rowOff>
    </xdr:from>
    <xdr:to>
      <xdr:col>22</xdr:col>
      <xdr:colOff>114300</xdr:colOff>
      <xdr:row>37</xdr:row>
      <xdr:rowOff>229805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7258754"/>
          <a:ext cx="698500" cy="957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137988</xdr:rowOff>
    </xdr:from>
    <xdr:to>
      <xdr:col>22</xdr:col>
      <xdr:colOff>165100</xdr:colOff>
      <xdr:row>35</xdr:row>
      <xdr:rowOff>239588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48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249765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1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178141</xdr:rowOff>
    </xdr:from>
    <xdr:to>
      <xdr:col>18</xdr:col>
      <xdr:colOff>177800</xdr:colOff>
      <xdr:row>37</xdr:row>
      <xdr:rowOff>229805</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7302841"/>
          <a:ext cx="698500" cy="516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196084</xdr:rowOff>
    </xdr:from>
    <xdr:to>
      <xdr:col>19</xdr:col>
      <xdr:colOff>38100</xdr:colOff>
      <xdr:row>35</xdr:row>
      <xdr:rowOff>297684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06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307861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7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196770</xdr:rowOff>
    </xdr:from>
    <xdr:to>
      <xdr:col>15</xdr:col>
      <xdr:colOff>101600</xdr:colOff>
      <xdr:row>35</xdr:row>
      <xdr:rowOff>298370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07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308547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57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5693</xdr:rowOff>
    </xdr:from>
    <xdr:to>
      <xdr:col>29</xdr:col>
      <xdr:colOff>177800</xdr:colOff>
      <xdr:row>37</xdr:row>
      <xdr:rowOff>107293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130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149220</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7102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33876</xdr:rowOff>
    </xdr:from>
    <xdr:to>
      <xdr:col>26</xdr:col>
      <xdr:colOff>101600</xdr:colOff>
      <xdr:row>37</xdr:row>
      <xdr:rowOff>135476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1585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120253</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244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83254</xdr:rowOff>
    </xdr:from>
    <xdr:to>
      <xdr:col>22</xdr:col>
      <xdr:colOff>165100</xdr:colOff>
      <xdr:row>37</xdr:row>
      <xdr:rowOff>184854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207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169631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29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179005</xdr:rowOff>
    </xdr:from>
    <xdr:to>
      <xdr:col>19</xdr:col>
      <xdr:colOff>38100</xdr:colOff>
      <xdr:row>37</xdr:row>
      <xdr:rowOff>280605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303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265382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39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127341</xdr:rowOff>
    </xdr:from>
    <xdr:to>
      <xdr:col>15</xdr:col>
      <xdr:colOff>101600</xdr:colOff>
      <xdr:row>37</xdr:row>
      <xdr:rowOff>228941</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252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213718</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338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愛知県蒲郡市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78,140
74,658
56.96
48,280,353
46,060,219
1,970,146
18,493,270
22,434,528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109144</xdr:rowOff>
    </xdr:from>
    <xdr:to>
      <xdr:col>24</xdr:col>
      <xdr:colOff>62865</xdr:colOff>
      <xdr:row>38</xdr:row>
      <xdr:rowOff>106915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52644"/>
          <a:ext cx="1270" cy="1369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110742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106915</xdr:rowOff>
    </xdr:from>
    <xdr:to>
      <xdr:col>24</xdr:col>
      <xdr:colOff>152400</xdr:colOff>
      <xdr:row>38</xdr:row>
      <xdr:rowOff>106915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7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109144</xdr:rowOff>
    </xdr:from>
    <xdr:to>
      <xdr:col>24</xdr:col>
      <xdr:colOff>152400</xdr:colOff>
      <xdr:row>30</xdr:row>
      <xdr:rowOff>109144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5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79102</xdr:rowOff>
    </xdr:from>
    <xdr:to>
      <xdr:col>24</xdr:col>
      <xdr:colOff>63500</xdr:colOff>
      <xdr:row>34</xdr:row>
      <xdr:rowOff>164808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908402"/>
          <a:ext cx="838200" cy="85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13530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14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35103</xdr:rowOff>
    </xdr:from>
    <xdr:to>
      <xdr:col>24</xdr:col>
      <xdr:colOff>114300</xdr:colOff>
      <xdr:row>35</xdr:row>
      <xdr:rowOff>136703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3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164808</xdr:rowOff>
    </xdr:from>
    <xdr:to>
      <xdr:col>19</xdr:col>
      <xdr:colOff>177800</xdr:colOff>
      <xdr:row>35</xdr:row>
      <xdr:rowOff>44145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994108"/>
          <a:ext cx="889000" cy="5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42247</xdr:rowOff>
    </xdr:from>
    <xdr:to>
      <xdr:col>20</xdr:col>
      <xdr:colOff>38100</xdr:colOff>
      <xdr:row>35</xdr:row>
      <xdr:rowOff>143847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134974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3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44145</xdr:rowOff>
    </xdr:from>
    <xdr:to>
      <xdr:col>15</xdr:col>
      <xdr:colOff>50800</xdr:colOff>
      <xdr:row>35</xdr:row>
      <xdr:rowOff>113583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44895"/>
          <a:ext cx="889000" cy="6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63278</xdr:rowOff>
    </xdr:from>
    <xdr:to>
      <xdr:col>15</xdr:col>
      <xdr:colOff>101600</xdr:colOff>
      <xdr:row>35</xdr:row>
      <xdr:rowOff>164878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156005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5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113583</xdr:rowOff>
    </xdr:from>
    <xdr:to>
      <xdr:col>10</xdr:col>
      <xdr:colOff>114300</xdr:colOff>
      <xdr:row>36</xdr:row>
      <xdr:rowOff>48775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14333"/>
          <a:ext cx="889000" cy="10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96577</xdr:rowOff>
    </xdr:from>
    <xdr:to>
      <xdr:col>10</xdr:col>
      <xdr:colOff>165100</xdr:colOff>
      <xdr:row>36</xdr:row>
      <xdr:rowOff>26727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17854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64154</xdr:rowOff>
    </xdr:from>
    <xdr:to>
      <xdr:col>6</xdr:col>
      <xdr:colOff>38100</xdr:colOff>
      <xdr:row>36</xdr:row>
      <xdr:rowOff>165754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156881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2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28302</xdr:rowOff>
    </xdr:from>
    <xdr:to>
      <xdr:col>24</xdr:col>
      <xdr:colOff>114300</xdr:colOff>
      <xdr:row>34</xdr:row>
      <xdr:rowOff>129902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5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51179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0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114008</xdr:rowOff>
    </xdr:from>
    <xdr:to>
      <xdr:col>20</xdr:col>
      <xdr:colOff>38100</xdr:colOff>
      <xdr:row>35</xdr:row>
      <xdr:rowOff>44158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4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60685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71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164795</xdr:rowOff>
    </xdr:from>
    <xdr:to>
      <xdr:col>15</xdr:col>
      <xdr:colOff>101600</xdr:colOff>
      <xdr:row>35</xdr:row>
      <xdr:rowOff>94945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9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111472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76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62783</xdr:rowOff>
    </xdr:from>
    <xdr:to>
      <xdr:col>10</xdr:col>
      <xdr:colOff>165100</xdr:colOff>
      <xdr:row>35</xdr:row>
      <xdr:rowOff>164383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6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9460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83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169425</xdr:rowOff>
    </xdr:from>
    <xdr:to>
      <xdr:col>6</xdr:col>
      <xdr:colOff>38100</xdr:colOff>
      <xdr:row>36</xdr:row>
      <xdr:rowOff>99575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7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116102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94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20937</xdr:rowOff>
    </xdr:from>
    <xdr:to>
      <xdr:col>24</xdr:col>
      <xdr:colOff>62865</xdr:colOff>
      <xdr:row>59</xdr:row>
      <xdr:rowOff>11368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93437"/>
          <a:ext cx="1270" cy="153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15195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3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11368</xdr:rowOff>
    </xdr:from>
    <xdr:to>
      <xdr:col>24</xdr:col>
      <xdr:colOff>152400</xdr:colOff>
      <xdr:row>59</xdr:row>
      <xdr:rowOff>11368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2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139064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6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20937</xdr:rowOff>
    </xdr:from>
    <xdr:to>
      <xdr:col>24</xdr:col>
      <xdr:colOff>152400</xdr:colOff>
      <xdr:row>50</xdr:row>
      <xdr:rowOff>20937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9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50339</xdr:rowOff>
    </xdr:from>
    <xdr:to>
      <xdr:col>24</xdr:col>
      <xdr:colOff>63500</xdr:colOff>
      <xdr:row>56</xdr:row>
      <xdr:rowOff>87426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651539"/>
          <a:ext cx="838200" cy="3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74664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675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96237</xdr:rowOff>
    </xdr:from>
    <xdr:to>
      <xdr:col>24</xdr:col>
      <xdr:colOff>114300</xdr:colOff>
      <xdr:row>57</xdr:row>
      <xdr:rowOff>26387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9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68790</xdr:rowOff>
    </xdr:from>
    <xdr:to>
      <xdr:col>19</xdr:col>
      <xdr:colOff>177800</xdr:colOff>
      <xdr:row>56</xdr:row>
      <xdr:rowOff>87426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669990"/>
          <a:ext cx="889000" cy="1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82554</xdr:rowOff>
    </xdr:from>
    <xdr:to>
      <xdr:col>20</xdr:col>
      <xdr:colOff>38100</xdr:colOff>
      <xdr:row>57</xdr:row>
      <xdr:rowOff>12704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3831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77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68790</xdr:rowOff>
    </xdr:from>
    <xdr:to>
      <xdr:col>15</xdr:col>
      <xdr:colOff>50800</xdr:colOff>
      <xdr:row>56</xdr:row>
      <xdr:rowOff>137403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669990"/>
          <a:ext cx="889000" cy="68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127947</xdr:rowOff>
    </xdr:from>
    <xdr:to>
      <xdr:col>15</xdr:col>
      <xdr:colOff>101600</xdr:colOff>
      <xdr:row>57</xdr:row>
      <xdr:rowOff>58097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49224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82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137403</xdr:rowOff>
    </xdr:from>
    <xdr:to>
      <xdr:col>10</xdr:col>
      <xdr:colOff>114300</xdr:colOff>
      <xdr:row>57</xdr:row>
      <xdr:rowOff>70510</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738603"/>
          <a:ext cx="889000" cy="10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410</xdr:rowOff>
    </xdr:from>
    <xdr:to>
      <xdr:col>10</xdr:col>
      <xdr:colOff>165100</xdr:colOff>
      <xdr:row>57</xdr:row>
      <xdr:rowOff>102010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93137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86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15171</xdr:rowOff>
    </xdr:from>
    <xdr:to>
      <xdr:col>6</xdr:col>
      <xdr:colOff>38100</xdr:colOff>
      <xdr:row>57</xdr:row>
      <xdr:rowOff>116771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133298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6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170989</xdr:rowOff>
    </xdr:from>
    <xdr:to>
      <xdr:col>24</xdr:col>
      <xdr:colOff>114300</xdr:colOff>
      <xdr:row>56</xdr:row>
      <xdr:rowOff>101139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60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22416</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45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36626</xdr:rowOff>
    </xdr:from>
    <xdr:to>
      <xdr:col>20</xdr:col>
      <xdr:colOff>38100</xdr:colOff>
      <xdr:row>56</xdr:row>
      <xdr:rowOff>138226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63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154753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41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17990</xdr:rowOff>
    </xdr:from>
    <xdr:to>
      <xdr:col>15</xdr:col>
      <xdr:colOff>101600</xdr:colOff>
      <xdr:row>56</xdr:row>
      <xdr:rowOff>119590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6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136117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39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86603</xdr:rowOff>
    </xdr:from>
    <xdr:to>
      <xdr:col>10</xdr:col>
      <xdr:colOff>165100</xdr:colOff>
      <xdr:row>57</xdr:row>
      <xdr:rowOff>16753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68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33280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46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19710</xdr:rowOff>
    </xdr:from>
    <xdr:to>
      <xdr:col>6</xdr:col>
      <xdr:colOff>38100</xdr:colOff>
      <xdr:row>57</xdr:row>
      <xdr:rowOff>121310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7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112437</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88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58044</xdr:rowOff>
    </xdr:from>
    <xdr:to>
      <xdr:col>24</xdr:col>
      <xdr:colOff>62865</xdr:colOff>
      <xdr:row>78</xdr:row>
      <xdr:rowOff>102622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402444"/>
          <a:ext cx="1270" cy="1073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106449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9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102622</xdr:rowOff>
    </xdr:from>
    <xdr:to>
      <xdr:col>24</xdr:col>
      <xdr:colOff>152400</xdr:colOff>
      <xdr:row>78</xdr:row>
      <xdr:rowOff>102622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4721</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17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58044</xdr:rowOff>
    </xdr:from>
    <xdr:to>
      <xdr:col>24</xdr:col>
      <xdr:colOff>152400</xdr:colOff>
      <xdr:row>72</xdr:row>
      <xdr:rowOff>58044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4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6564</xdr:rowOff>
    </xdr:from>
    <xdr:to>
      <xdr:col>24</xdr:col>
      <xdr:colOff>63500</xdr:colOff>
      <xdr:row>78</xdr:row>
      <xdr:rowOff>30338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379664"/>
          <a:ext cx="8382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48272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78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25395</xdr:rowOff>
    </xdr:from>
    <xdr:to>
      <xdr:col>24</xdr:col>
      <xdr:colOff>114300</xdr:colOff>
      <xdr:row>77</xdr:row>
      <xdr:rowOff>126995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2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152364</xdr:rowOff>
    </xdr:from>
    <xdr:to>
      <xdr:col>19</xdr:col>
      <xdr:colOff>177800</xdr:colOff>
      <xdr:row>78</xdr:row>
      <xdr:rowOff>30338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354014"/>
          <a:ext cx="889000" cy="49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165024</xdr:rowOff>
    </xdr:from>
    <xdr:to>
      <xdr:col>20</xdr:col>
      <xdr:colOff>38100</xdr:colOff>
      <xdr:row>77</xdr:row>
      <xdr:rowOff>95174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9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111701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7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152364</xdr:rowOff>
    </xdr:from>
    <xdr:to>
      <xdr:col>15</xdr:col>
      <xdr:colOff>50800</xdr:colOff>
      <xdr:row>77</xdr:row>
      <xdr:rowOff>158170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354014"/>
          <a:ext cx="889000" cy="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295</xdr:rowOff>
    </xdr:from>
    <xdr:to>
      <xdr:col>15</xdr:col>
      <xdr:colOff>101600</xdr:colOff>
      <xdr:row>77</xdr:row>
      <xdr:rowOff>101895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118422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7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158170</xdr:rowOff>
    </xdr:from>
    <xdr:to>
      <xdr:col>10</xdr:col>
      <xdr:colOff>114300</xdr:colOff>
      <xdr:row>78</xdr:row>
      <xdr:rowOff>29514</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359820"/>
          <a:ext cx="889000" cy="4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37281</xdr:rowOff>
    </xdr:from>
    <xdr:to>
      <xdr:col>10</xdr:col>
      <xdr:colOff>165100</xdr:colOff>
      <xdr:row>77</xdr:row>
      <xdr:rowOff>138881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3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155408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01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82499</xdr:rowOff>
    </xdr:from>
    <xdr:to>
      <xdr:col>6</xdr:col>
      <xdr:colOff>38100</xdr:colOff>
      <xdr:row>78</xdr:row>
      <xdr:rowOff>12649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8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29176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05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127214</xdr:rowOff>
    </xdr:from>
    <xdr:to>
      <xdr:col>24</xdr:col>
      <xdr:colOff>114300</xdr:colOff>
      <xdr:row>78</xdr:row>
      <xdr:rowOff>57364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2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42141</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4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150988</xdr:rowOff>
    </xdr:from>
    <xdr:to>
      <xdr:col>20</xdr:col>
      <xdr:colOff>38100</xdr:colOff>
      <xdr:row>78</xdr:row>
      <xdr:rowOff>81138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5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72265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45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101564</xdr:rowOff>
    </xdr:from>
    <xdr:to>
      <xdr:col>15</xdr:col>
      <xdr:colOff>101600</xdr:colOff>
      <xdr:row>78</xdr:row>
      <xdr:rowOff>31714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0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22841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39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107370</xdr:rowOff>
    </xdr:from>
    <xdr:to>
      <xdr:col>10</xdr:col>
      <xdr:colOff>165100</xdr:colOff>
      <xdr:row>78</xdr:row>
      <xdr:rowOff>37520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0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28647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0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150164</xdr:rowOff>
    </xdr:from>
    <xdr:to>
      <xdr:col>6</xdr:col>
      <xdr:colOff>38100</xdr:colOff>
      <xdr:row>78</xdr:row>
      <xdr:rowOff>80314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71441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44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121641</xdr:rowOff>
    </xdr:from>
    <xdr:to>
      <xdr:col>24</xdr:col>
      <xdr:colOff>62865</xdr:colOff>
      <xdr:row>98</xdr:row>
      <xdr:rowOff>145444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52141"/>
          <a:ext cx="1270" cy="139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149271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5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145444</xdr:rowOff>
    </xdr:from>
    <xdr:to>
      <xdr:col>24</xdr:col>
      <xdr:colOff>152400</xdr:colOff>
      <xdr:row>98</xdr:row>
      <xdr:rowOff>145444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47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68318</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2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121641</xdr:rowOff>
    </xdr:from>
    <xdr:to>
      <xdr:col>24</xdr:col>
      <xdr:colOff>152400</xdr:colOff>
      <xdr:row>90</xdr:row>
      <xdr:rowOff>121641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147344</xdr:rowOff>
    </xdr:from>
    <xdr:to>
      <xdr:col>24</xdr:col>
      <xdr:colOff>63500</xdr:colOff>
      <xdr:row>97</xdr:row>
      <xdr:rowOff>45546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606544"/>
          <a:ext cx="838200" cy="6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122407</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38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99530</xdr:rowOff>
    </xdr:from>
    <xdr:to>
      <xdr:col>24</xdr:col>
      <xdr:colOff>114300</xdr:colOff>
      <xdr:row>96</xdr:row>
      <xdr:rowOff>29680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55933</xdr:rowOff>
    </xdr:from>
    <xdr:to>
      <xdr:col>19</xdr:col>
      <xdr:colOff>177800</xdr:colOff>
      <xdr:row>97</xdr:row>
      <xdr:rowOff>45546</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515133"/>
          <a:ext cx="889000" cy="161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43066</xdr:rowOff>
    </xdr:from>
    <xdr:to>
      <xdr:col>20</xdr:col>
      <xdr:colOff>38100</xdr:colOff>
      <xdr:row>96</xdr:row>
      <xdr:rowOff>144666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0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161193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27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55933</xdr:rowOff>
    </xdr:from>
    <xdr:to>
      <xdr:col>15</xdr:col>
      <xdr:colOff>50800</xdr:colOff>
      <xdr:row>97</xdr:row>
      <xdr:rowOff>164218</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515133"/>
          <a:ext cx="889000" cy="27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43780</xdr:rowOff>
    </xdr:from>
    <xdr:to>
      <xdr:col>15</xdr:col>
      <xdr:colOff>101600</xdr:colOff>
      <xdr:row>95</xdr:row>
      <xdr:rowOff>145380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33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161907</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106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164218</xdr:rowOff>
    </xdr:from>
    <xdr:to>
      <xdr:col>10</xdr:col>
      <xdr:colOff>114300</xdr:colOff>
      <xdr:row>98</xdr:row>
      <xdr:rowOff>49247</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794868"/>
          <a:ext cx="889000" cy="5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38351</xdr:rowOff>
    </xdr:from>
    <xdr:to>
      <xdr:col>10</xdr:col>
      <xdr:colOff>165100</xdr:colOff>
      <xdr:row>97</xdr:row>
      <xdr:rowOff>139951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6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156478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4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88599</xdr:rowOff>
    </xdr:from>
    <xdr:to>
      <xdr:col>6</xdr:col>
      <xdr:colOff>38100</xdr:colOff>
      <xdr:row>98</xdr:row>
      <xdr:rowOff>18749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1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35276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9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96544</xdr:rowOff>
    </xdr:from>
    <xdr:to>
      <xdr:col>24</xdr:col>
      <xdr:colOff>114300</xdr:colOff>
      <xdr:row>97</xdr:row>
      <xdr:rowOff>26694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55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74971</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53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166196</xdr:rowOff>
    </xdr:from>
    <xdr:to>
      <xdr:col>20</xdr:col>
      <xdr:colOff>38100</xdr:colOff>
      <xdr:row>97</xdr:row>
      <xdr:rowOff>96346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62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87473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71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5133</xdr:rowOff>
    </xdr:from>
    <xdr:to>
      <xdr:col>15</xdr:col>
      <xdr:colOff>101600</xdr:colOff>
      <xdr:row>96</xdr:row>
      <xdr:rowOff>106733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46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97860</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6557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113418</xdr:rowOff>
    </xdr:from>
    <xdr:to>
      <xdr:col>10</xdr:col>
      <xdr:colOff>165100</xdr:colOff>
      <xdr:row>98</xdr:row>
      <xdr:rowOff>43568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74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34695</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83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169897</xdr:rowOff>
    </xdr:from>
    <xdr:to>
      <xdr:col>6</xdr:col>
      <xdr:colOff>38100</xdr:colOff>
      <xdr:row>98</xdr:row>
      <xdr:rowOff>100047</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0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91174</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89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166947</xdr:rowOff>
    </xdr:from>
    <xdr:to>
      <xdr:col>54</xdr:col>
      <xdr:colOff>189865</xdr:colOff>
      <xdr:row>39</xdr:row>
      <xdr:rowOff>98999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824797"/>
          <a:ext cx="1270" cy="96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102826</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78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98999</xdr:rowOff>
    </xdr:from>
    <xdr:to>
      <xdr:col>55</xdr:col>
      <xdr:colOff>88900</xdr:colOff>
      <xdr:row>39</xdr:row>
      <xdr:rowOff>98999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78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113624</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600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166947</xdr:rowOff>
    </xdr:from>
    <xdr:to>
      <xdr:col>55</xdr:col>
      <xdr:colOff>88900</xdr:colOff>
      <xdr:row>33</xdr:row>
      <xdr:rowOff>166947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82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39846</xdr:rowOff>
    </xdr:from>
    <xdr:to>
      <xdr:col>55</xdr:col>
      <xdr:colOff>0</xdr:colOff>
      <xdr:row>38</xdr:row>
      <xdr:rowOff>70968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9639300" y="6554946"/>
          <a:ext cx="838200" cy="3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34565</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206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11688</xdr:rowOff>
    </xdr:from>
    <xdr:to>
      <xdr:col>55</xdr:col>
      <xdr:colOff>50800</xdr:colOff>
      <xdr:row>37</xdr:row>
      <xdr:rowOff>113288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3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50372</xdr:rowOff>
    </xdr:from>
    <xdr:to>
      <xdr:col>50</xdr:col>
      <xdr:colOff>114300</xdr:colOff>
      <xdr:row>38</xdr:row>
      <xdr:rowOff>70968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8750300" y="6565472"/>
          <a:ext cx="889000" cy="2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8944</xdr:rowOff>
    </xdr:from>
    <xdr:to>
      <xdr:col>50</xdr:col>
      <xdr:colOff>165100</xdr:colOff>
      <xdr:row>37</xdr:row>
      <xdr:rowOff>110544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35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127071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612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138502</xdr:rowOff>
    </xdr:from>
    <xdr:to>
      <xdr:col>45</xdr:col>
      <xdr:colOff>177800</xdr:colOff>
      <xdr:row>38</xdr:row>
      <xdr:rowOff>50372</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7861300" y="5453452"/>
          <a:ext cx="889000" cy="111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43485</xdr:rowOff>
    </xdr:from>
    <xdr:to>
      <xdr:col>46</xdr:col>
      <xdr:colOff>38100</xdr:colOff>
      <xdr:row>37</xdr:row>
      <xdr:rowOff>145085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161612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83111" y="616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138502</xdr:rowOff>
    </xdr:from>
    <xdr:to>
      <xdr:col>41</xdr:col>
      <xdr:colOff>50800</xdr:colOff>
      <xdr:row>39</xdr:row>
      <xdr:rowOff>47280</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5453452"/>
          <a:ext cx="889000" cy="128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149675</xdr:rowOff>
    </xdr:from>
    <xdr:to>
      <xdr:col>41</xdr:col>
      <xdr:colOff>101600</xdr:colOff>
      <xdr:row>31</xdr:row>
      <xdr:rowOff>79825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96352</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5068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8705</xdr:rowOff>
    </xdr:from>
    <xdr:to>
      <xdr:col>36</xdr:col>
      <xdr:colOff>165100</xdr:colOff>
      <xdr:row>38</xdr:row>
      <xdr:rowOff>110305</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126832</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29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160496</xdr:rowOff>
    </xdr:from>
    <xdr:to>
      <xdr:col>55</xdr:col>
      <xdr:colOff>50800</xdr:colOff>
      <xdr:row>38</xdr:row>
      <xdr:rowOff>90646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50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138923</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48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20168</xdr:rowOff>
    </xdr:from>
    <xdr:to>
      <xdr:col>50</xdr:col>
      <xdr:colOff>165100</xdr:colOff>
      <xdr:row>38</xdr:row>
      <xdr:rowOff>121768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5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112895</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662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171022</xdr:rowOff>
    </xdr:from>
    <xdr:to>
      <xdr:col>46</xdr:col>
      <xdr:colOff>38100</xdr:colOff>
      <xdr:row>38</xdr:row>
      <xdr:rowOff>101172</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651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92299</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83111" y="660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87702</xdr:rowOff>
    </xdr:from>
    <xdr:to>
      <xdr:col>41</xdr:col>
      <xdr:colOff>101600</xdr:colOff>
      <xdr:row>32</xdr:row>
      <xdr:rowOff>17852</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540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8979</xdr:rowOff>
    </xdr:from>
    <xdr:ext cx="599010"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61795" y="5495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167930</xdr:rowOff>
    </xdr:from>
    <xdr:to>
      <xdr:col>36</xdr:col>
      <xdr:colOff>165100</xdr:colOff>
      <xdr:row>39</xdr:row>
      <xdr:rowOff>98080</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68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89207</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775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a:extLst>
            <a:ext uri="{FF2B5EF4-FFF2-40B4-BE49-F238E27FC236}">
              <a16:creationId xmlns:a16="http://schemas.microsoft.com/office/drawing/2014/main" id="{00000000-0008-0000-06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99521</xdr:rowOff>
    </xdr:from>
    <xdr:to>
      <xdr:col>54</xdr:col>
      <xdr:colOff>189865</xdr:colOff>
      <xdr:row>58</xdr:row>
      <xdr:rowOff>82310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10475595" y="8672021"/>
          <a:ext cx="1270" cy="1354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86137</xdr:rowOff>
    </xdr:from>
    <xdr:ext cx="534377" cy="259045"/>
    <xdr:sp macro="" textlink="">
      <xdr:nvSpPr>
        <xdr:cNvPr id="353" name="普通建設事業費最小値テキスト">
          <a:extLst>
            <a:ext uri="{FF2B5EF4-FFF2-40B4-BE49-F238E27FC236}">
              <a16:creationId xmlns:a16="http://schemas.microsoft.com/office/drawing/2014/main" id="{00000000-0008-0000-0600-000061010000}"/>
            </a:ext>
          </a:extLst>
        </xdr:cNvPr>
        <xdr:cNvSpPr txBox="1"/>
      </xdr:nvSpPr>
      <xdr:spPr>
        <a:xfrm>
          <a:off x="10528300" y="1003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82310</xdr:rowOff>
    </xdr:from>
    <xdr:to>
      <xdr:col>55</xdr:col>
      <xdr:colOff>88900</xdr:colOff>
      <xdr:row>58</xdr:row>
      <xdr:rowOff>82310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10026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46198</xdr:rowOff>
    </xdr:from>
    <xdr:ext cx="599010" cy="259045"/>
    <xdr:sp macro="" textlink="">
      <xdr:nvSpPr>
        <xdr:cNvPr id="355" name="普通建設事業費最大値テキスト">
          <a:extLst>
            <a:ext uri="{FF2B5EF4-FFF2-40B4-BE49-F238E27FC236}">
              <a16:creationId xmlns:a16="http://schemas.microsoft.com/office/drawing/2014/main" id="{00000000-0008-0000-0600-000063010000}"/>
            </a:ext>
          </a:extLst>
        </xdr:cNvPr>
        <xdr:cNvSpPr txBox="1"/>
      </xdr:nvSpPr>
      <xdr:spPr>
        <a:xfrm>
          <a:off x="10528300" y="8447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99521</xdr:rowOff>
    </xdr:from>
    <xdr:to>
      <xdr:col>55</xdr:col>
      <xdr:colOff>88900</xdr:colOff>
      <xdr:row>50</xdr:row>
      <xdr:rowOff>99521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10388600" y="867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157335</xdr:rowOff>
    </xdr:from>
    <xdr:to>
      <xdr:col>55</xdr:col>
      <xdr:colOff>0</xdr:colOff>
      <xdr:row>56</xdr:row>
      <xdr:rowOff>25139</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9639300" y="9587085"/>
          <a:ext cx="838200" cy="39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137692</xdr:rowOff>
    </xdr:from>
    <xdr:ext cx="534377" cy="259045"/>
    <xdr:sp macro="" textlink="">
      <xdr:nvSpPr>
        <xdr:cNvPr id="358" name="普通建設事業費平均値テキスト">
          <a:extLst>
            <a:ext uri="{FF2B5EF4-FFF2-40B4-BE49-F238E27FC236}">
              <a16:creationId xmlns:a16="http://schemas.microsoft.com/office/drawing/2014/main" id="{00000000-0008-0000-0600-000066010000}"/>
            </a:ext>
          </a:extLst>
        </xdr:cNvPr>
        <xdr:cNvSpPr txBox="1"/>
      </xdr:nvSpPr>
      <xdr:spPr>
        <a:xfrm>
          <a:off x="10528300" y="95674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159265</xdr:rowOff>
    </xdr:from>
    <xdr:to>
      <xdr:col>55</xdr:col>
      <xdr:colOff>50800</xdr:colOff>
      <xdr:row>56</xdr:row>
      <xdr:rowOff>89415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10426700" y="958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110113</xdr:rowOff>
    </xdr:from>
    <xdr:to>
      <xdr:col>50</xdr:col>
      <xdr:colOff>114300</xdr:colOff>
      <xdr:row>55</xdr:row>
      <xdr:rowOff>157335</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8750300" y="9539863"/>
          <a:ext cx="889000" cy="47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145876</xdr:rowOff>
    </xdr:from>
    <xdr:to>
      <xdr:col>50</xdr:col>
      <xdr:colOff>165100</xdr:colOff>
      <xdr:row>56</xdr:row>
      <xdr:rowOff>76026</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95885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67153</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66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110113</xdr:rowOff>
    </xdr:from>
    <xdr:to>
      <xdr:col>45</xdr:col>
      <xdr:colOff>177800</xdr:colOff>
      <xdr:row>56</xdr:row>
      <xdr:rowOff>106128</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7861300" y="9539863"/>
          <a:ext cx="889000" cy="16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143601</xdr:rowOff>
    </xdr:from>
    <xdr:to>
      <xdr:col>46</xdr:col>
      <xdr:colOff>38100</xdr:colOff>
      <xdr:row>56</xdr:row>
      <xdr:rowOff>73751</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8699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64878</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66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159599</xdr:rowOff>
    </xdr:from>
    <xdr:to>
      <xdr:col>41</xdr:col>
      <xdr:colOff>50800</xdr:colOff>
      <xdr:row>56</xdr:row>
      <xdr:rowOff>106128</xdr:rowOff>
    </xdr:to>
    <xdr:cxnSp macro="">
      <xdr:nvCxnSpPr>
        <xdr:cNvPr id="366" name="直線コネクタ 365">
          <a:extLst>
            <a:ext uri="{FF2B5EF4-FFF2-40B4-BE49-F238E27FC236}">
              <a16:creationId xmlns:a16="http://schemas.microsoft.com/office/drawing/2014/main" id="{00000000-0008-0000-0600-00006E010000}"/>
            </a:ext>
          </a:extLst>
        </xdr:cNvPr>
        <xdr:cNvCxnSpPr/>
      </xdr:nvCxnSpPr>
      <xdr:spPr>
        <a:xfrm>
          <a:off x="6972300" y="9589349"/>
          <a:ext cx="889000" cy="117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39239</xdr:rowOff>
    </xdr:from>
    <xdr:to>
      <xdr:col>41</xdr:col>
      <xdr:colOff>101600</xdr:colOff>
      <xdr:row>55</xdr:row>
      <xdr:rowOff>140839</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7810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157366</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24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54795</xdr:rowOff>
    </xdr:from>
    <xdr:to>
      <xdr:col>36</xdr:col>
      <xdr:colOff>165100</xdr:colOff>
      <xdr:row>55</xdr:row>
      <xdr:rowOff>156395</xdr:rowOff>
    </xdr:to>
    <xdr:sp macro="" textlink="">
      <xdr:nvSpPr>
        <xdr:cNvPr id="369" name="フローチャート: 判断 368">
          <a:extLst>
            <a:ext uri="{FF2B5EF4-FFF2-40B4-BE49-F238E27FC236}">
              <a16:creationId xmlns:a16="http://schemas.microsoft.com/office/drawing/2014/main" id="{00000000-0008-0000-0600-000071010000}"/>
            </a:ext>
          </a:extLst>
        </xdr:cNvPr>
        <xdr:cNvSpPr/>
      </xdr:nvSpPr>
      <xdr:spPr>
        <a:xfrm>
          <a:off x="6921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1472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25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145789</xdr:rowOff>
    </xdr:from>
    <xdr:to>
      <xdr:col>55</xdr:col>
      <xdr:colOff>50800</xdr:colOff>
      <xdr:row>56</xdr:row>
      <xdr:rowOff>75939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10426700" y="957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168666</xdr:rowOff>
    </xdr:from>
    <xdr:ext cx="534377" cy="259045"/>
    <xdr:sp macro="" textlink="">
      <xdr:nvSpPr>
        <xdr:cNvPr id="377" name="普通建設事業費該当値テキスト">
          <a:extLst>
            <a:ext uri="{FF2B5EF4-FFF2-40B4-BE49-F238E27FC236}">
              <a16:creationId xmlns:a16="http://schemas.microsoft.com/office/drawing/2014/main" id="{00000000-0008-0000-0600-000079010000}"/>
            </a:ext>
          </a:extLst>
        </xdr:cNvPr>
        <xdr:cNvSpPr txBox="1"/>
      </xdr:nvSpPr>
      <xdr:spPr>
        <a:xfrm>
          <a:off x="10528300" y="942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106535</xdr:rowOff>
    </xdr:from>
    <xdr:to>
      <xdr:col>50</xdr:col>
      <xdr:colOff>165100</xdr:colOff>
      <xdr:row>56</xdr:row>
      <xdr:rowOff>36685</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9588500" y="953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53212</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9372111" y="931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59313</xdr:rowOff>
    </xdr:from>
    <xdr:to>
      <xdr:col>46</xdr:col>
      <xdr:colOff>38100</xdr:colOff>
      <xdr:row>55</xdr:row>
      <xdr:rowOff>160913</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8699500" y="948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5990</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8483111" y="926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55328</xdr:rowOff>
    </xdr:from>
    <xdr:to>
      <xdr:col>41</xdr:col>
      <xdr:colOff>101600</xdr:colOff>
      <xdr:row>56</xdr:row>
      <xdr:rowOff>156928</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7810500" y="965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148055</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7594111" y="974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108799</xdr:rowOff>
    </xdr:from>
    <xdr:to>
      <xdr:col>36</xdr:col>
      <xdr:colOff>165100</xdr:colOff>
      <xdr:row>56</xdr:row>
      <xdr:rowOff>38949</xdr:rowOff>
    </xdr:to>
    <xdr:sp macro="" textlink="">
      <xdr:nvSpPr>
        <xdr:cNvPr id="384" name="楕円 383">
          <a:extLst>
            <a:ext uri="{FF2B5EF4-FFF2-40B4-BE49-F238E27FC236}">
              <a16:creationId xmlns:a16="http://schemas.microsoft.com/office/drawing/2014/main" id="{00000000-0008-0000-0600-000080010000}"/>
            </a:ext>
          </a:extLst>
        </xdr:cNvPr>
        <xdr:cNvSpPr/>
      </xdr:nvSpPr>
      <xdr:spPr>
        <a:xfrm>
          <a:off x="6921500" y="953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30076</xdr:rowOff>
    </xdr:from>
    <xdr:ext cx="534377"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705111" y="963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a:extLst>
            <a:ext uri="{FF2B5EF4-FFF2-40B4-BE49-F238E27FC236}">
              <a16:creationId xmlns:a16="http://schemas.microsoft.com/office/drawing/2014/main" id="{00000000-0008-0000-06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89998</xdr:rowOff>
    </xdr:from>
    <xdr:to>
      <xdr:col>54</xdr:col>
      <xdr:colOff>189865</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10475595" y="12262948"/>
          <a:ext cx="1270" cy="132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10" name="普通建設事業費 （ うち新規整備　）最小値テキスト">
          <a:extLst>
            <a:ext uri="{FF2B5EF4-FFF2-40B4-BE49-F238E27FC236}">
              <a16:creationId xmlns:a16="http://schemas.microsoft.com/office/drawing/2014/main" id="{00000000-0008-0000-0600-00009A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36675</xdr:rowOff>
    </xdr:from>
    <xdr:ext cx="534377" cy="259045"/>
    <xdr:sp macro="" textlink="">
      <xdr:nvSpPr>
        <xdr:cNvPr id="412" name="普通建設事業費 （ うち新規整備　）最大値テキスト">
          <a:extLst>
            <a:ext uri="{FF2B5EF4-FFF2-40B4-BE49-F238E27FC236}">
              <a16:creationId xmlns:a16="http://schemas.microsoft.com/office/drawing/2014/main" id="{00000000-0008-0000-0600-00009C010000}"/>
            </a:ext>
          </a:extLst>
        </xdr:cNvPr>
        <xdr:cNvSpPr txBox="1"/>
      </xdr:nvSpPr>
      <xdr:spPr>
        <a:xfrm>
          <a:off x="10528300" y="120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89998</xdr:rowOff>
    </xdr:from>
    <xdr:to>
      <xdr:col>55</xdr:col>
      <xdr:colOff>88900</xdr:colOff>
      <xdr:row>71</xdr:row>
      <xdr:rowOff>89998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10388600" y="1226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114802</xdr:rowOff>
    </xdr:from>
    <xdr:to>
      <xdr:col>55</xdr:col>
      <xdr:colOff>0</xdr:colOff>
      <xdr:row>78</xdr:row>
      <xdr:rowOff>109886</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9639300" y="13316452"/>
          <a:ext cx="838200" cy="166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171384</xdr:rowOff>
    </xdr:from>
    <xdr:ext cx="469744" cy="259045"/>
    <xdr:sp macro="" textlink="">
      <xdr:nvSpPr>
        <xdr:cNvPr id="415" name="普通建設事業費 （ うち新規整備　）平均値テキスト">
          <a:extLst>
            <a:ext uri="{FF2B5EF4-FFF2-40B4-BE49-F238E27FC236}">
              <a16:creationId xmlns:a16="http://schemas.microsoft.com/office/drawing/2014/main" id="{00000000-0008-0000-0600-00009F010000}"/>
            </a:ext>
          </a:extLst>
        </xdr:cNvPr>
        <xdr:cNvSpPr txBox="1"/>
      </xdr:nvSpPr>
      <xdr:spPr>
        <a:xfrm>
          <a:off x="10528300" y="13201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148507</xdr:rowOff>
    </xdr:from>
    <xdr:to>
      <xdr:col>55</xdr:col>
      <xdr:colOff>50800</xdr:colOff>
      <xdr:row>78</xdr:row>
      <xdr:rowOff>78657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10426700" y="1335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114802</xdr:rowOff>
    </xdr:from>
    <xdr:to>
      <xdr:col>50</xdr:col>
      <xdr:colOff>114300</xdr:colOff>
      <xdr:row>78</xdr:row>
      <xdr:rowOff>139605</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8750300" y="13316452"/>
          <a:ext cx="889000" cy="19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122219</xdr:rowOff>
    </xdr:from>
    <xdr:to>
      <xdr:col>50</xdr:col>
      <xdr:colOff>165100</xdr:colOff>
      <xdr:row>78</xdr:row>
      <xdr:rowOff>52369</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9588500" y="133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43496</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41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92132</xdr:rowOff>
    </xdr:from>
    <xdr:to>
      <xdr:col>45</xdr:col>
      <xdr:colOff>177800</xdr:colOff>
      <xdr:row>78</xdr:row>
      <xdr:rowOff>139605</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7861300" y="13465232"/>
          <a:ext cx="889000" cy="47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89472</xdr:rowOff>
    </xdr:from>
    <xdr:to>
      <xdr:col>46</xdr:col>
      <xdr:colOff>38100</xdr:colOff>
      <xdr:row>78</xdr:row>
      <xdr:rowOff>19622</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8699500" y="1329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36149</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06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86798</xdr:rowOff>
    </xdr:from>
    <xdr:to>
      <xdr:col>41</xdr:col>
      <xdr:colOff>50800</xdr:colOff>
      <xdr:row>78</xdr:row>
      <xdr:rowOff>92132</xdr:rowOff>
    </xdr:to>
    <xdr:cxnSp macro="">
      <xdr:nvCxnSpPr>
        <xdr:cNvPr id="423" name="直線コネクタ 422">
          <a:extLst>
            <a:ext uri="{FF2B5EF4-FFF2-40B4-BE49-F238E27FC236}">
              <a16:creationId xmlns:a16="http://schemas.microsoft.com/office/drawing/2014/main" id="{00000000-0008-0000-0600-0000A7010000}"/>
            </a:ext>
          </a:extLst>
        </xdr:cNvPr>
        <xdr:cNvCxnSpPr/>
      </xdr:nvCxnSpPr>
      <xdr:spPr>
        <a:xfrm>
          <a:off x="6972300" y="13116998"/>
          <a:ext cx="889000" cy="348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154718</xdr:rowOff>
    </xdr:from>
    <xdr:to>
      <xdr:col>41</xdr:col>
      <xdr:colOff>101600</xdr:colOff>
      <xdr:row>77</xdr:row>
      <xdr:rowOff>84868</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7810500" y="1318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101395</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296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5062</xdr:rowOff>
    </xdr:from>
    <xdr:to>
      <xdr:col>36</xdr:col>
      <xdr:colOff>165100</xdr:colOff>
      <xdr:row>77</xdr:row>
      <xdr:rowOff>106662</xdr:rowOff>
    </xdr:to>
    <xdr:sp macro="" textlink="">
      <xdr:nvSpPr>
        <xdr:cNvPr id="426" name="フローチャート: 判断 425">
          <a:extLst>
            <a:ext uri="{FF2B5EF4-FFF2-40B4-BE49-F238E27FC236}">
              <a16:creationId xmlns:a16="http://schemas.microsoft.com/office/drawing/2014/main" id="{00000000-0008-0000-0600-0000AA010000}"/>
            </a:ext>
          </a:extLst>
        </xdr:cNvPr>
        <xdr:cNvSpPr/>
      </xdr:nvSpPr>
      <xdr:spPr>
        <a:xfrm>
          <a:off x="6921500" y="1320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97789</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329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59086</xdr:rowOff>
    </xdr:from>
    <xdr:to>
      <xdr:col>55</xdr:col>
      <xdr:colOff>50800</xdr:colOff>
      <xdr:row>78</xdr:row>
      <xdr:rowOff>160686</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10426700" y="1343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145463</xdr:rowOff>
    </xdr:from>
    <xdr:ext cx="469744" cy="259045"/>
    <xdr:sp macro="" textlink="">
      <xdr:nvSpPr>
        <xdr:cNvPr id="434" name="普通建設事業費 （ うち新規整備　）該当値テキスト">
          <a:extLst>
            <a:ext uri="{FF2B5EF4-FFF2-40B4-BE49-F238E27FC236}">
              <a16:creationId xmlns:a16="http://schemas.microsoft.com/office/drawing/2014/main" id="{00000000-0008-0000-0600-0000B2010000}"/>
            </a:ext>
          </a:extLst>
        </xdr:cNvPr>
        <xdr:cNvSpPr txBox="1"/>
      </xdr:nvSpPr>
      <xdr:spPr>
        <a:xfrm>
          <a:off x="10528300" y="1334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64002</xdr:rowOff>
    </xdr:from>
    <xdr:to>
      <xdr:col>50</xdr:col>
      <xdr:colOff>165100</xdr:colOff>
      <xdr:row>77</xdr:row>
      <xdr:rowOff>165602</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9588500" y="1326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10679</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9372111" y="1304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88805</xdr:rowOff>
    </xdr:from>
    <xdr:to>
      <xdr:col>46</xdr:col>
      <xdr:colOff>38100</xdr:colOff>
      <xdr:row>79</xdr:row>
      <xdr:rowOff>18955</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8699500" y="134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10082</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8515428" y="1355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41332</xdr:rowOff>
    </xdr:from>
    <xdr:to>
      <xdr:col>41</xdr:col>
      <xdr:colOff>101600</xdr:colOff>
      <xdr:row>78</xdr:row>
      <xdr:rowOff>142932</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7810500" y="1341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134059</xdr:rowOff>
    </xdr:from>
    <xdr:ext cx="469744"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7626428" y="13507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35998</xdr:rowOff>
    </xdr:from>
    <xdr:to>
      <xdr:col>36</xdr:col>
      <xdr:colOff>165100</xdr:colOff>
      <xdr:row>76</xdr:row>
      <xdr:rowOff>137598</xdr:rowOff>
    </xdr:to>
    <xdr:sp macro="" textlink="">
      <xdr:nvSpPr>
        <xdr:cNvPr id="441" name="楕円 440">
          <a:extLst>
            <a:ext uri="{FF2B5EF4-FFF2-40B4-BE49-F238E27FC236}">
              <a16:creationId xmlns:a16="http://schemas.microsoft.com/office/drawing/2014/main" id="{00000000-0008-0000-0600-0000B9010000}"/>
            </a:ext>
          </a:extLst>
        </xdr:cNvPr>
        <xdr:cNvSpPr/>
      </xdr:nvSpPr>
      <xdr:spPr>
        <a:xfrm>
          <a:off x="6921500" y="1306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154125</xdr:rowOff>
    </xdr:from>
    <xdr:ext cx="534377"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705111" y="1284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126442</xdr:rowOff>
    </xdr:from>
    <xdr:to>
      <xdr:col>54</xdr:col>
      <xdr:colOff>189865</xdr:colOff>
      <xdr:row>98</xdr:row>
      <xdr:rowOff>116509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556942"/>
          <a:ext cx="1270" cy="1361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120336</xdr:rowOff>
    </xdr:from>
    <xdr:ext cx="469744"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692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116509</xdr:rowOff>
    </xdr:from>
    <xdr:to>
      <xdr:col>55</xdr:col>
      <xdr:colOff>88900</xdr:colOff>
      <xdr:row>98</xdr:row>
      <xdr:rowOff>116509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691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73119</xdr:rowOff>
    </xdr:from>
    <xdr:ext cx="599010"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33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126442</xdr:rowOff>
    </xdr:from>
    <xdr:to>
      <xdr:col>55</xdr:col>
      <xdr:colOff>88900</xdr:colOff>
      <xdr:row>90</xdr:row>
      <xdr:rowOff>126442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556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4000</xdr:rowOff>
    </xdr:from>
    <xdr:to>
      <xdr:col>55</xdr:col>
      <xdr:colOff>0</xdr:colOff>
      <xdr:row>96</xdr:row>
      <xdr:rowOff>102388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9639300" y="16463200"/>
          <a:ext cx="838200" cy="9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53585</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512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75158</xdr:rowOff>
    </xdr:from>
    <xdr:to>
      <xdr:col>55</xdr:col>
      <xdr:colOff>50800</xdr:colOff>
      <xdr:row>97</xdr:row>
      <xdr:rowOff>5308</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534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58369</xdr:rowOff>
    </xdr:from>
    <xdr:to>
      <xdr:col>50</xdr:col>
      <xdr:colOff>114300</xdr:colOff>
      <xdr:row>96</xdr:row>
      <xdr:rowOff>102388</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8750300" y="16517569"/>
          <a:ext cx="889000" cy="4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80747</xdr:rowOff>
    </xdr:from>
    <xdr:to>
      <xdr:col>50</xdr:col>
      <xdr:colOff>165100</xdr:colOff>
      <xdr:row>97</xdr:row>
      <xdr:rowOff>10897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5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2024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63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58369</xdr:rowOff>
    </xdr:from>
    <xdr:to>
      <xdr:col>45</xdr:col>
      <xdr:colOff>177800</xdr:colOff>
      <xdr:row>96</xdr:row>
      <xdr:rowOff>122631</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7861300" y="16517569"/>
          <a:ext cx="889000" cy="6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97650</xdr:rowOff>
    </xdr:from>
    <xdr:to>
      <xdr:col>46</xdr:col>
      <xdr:colOff>38100</xdr:colOff>
      <xdr:row>97</xdr:row>
      <xdr:rowOff>27800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18927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64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122631</xdr:rowOff>
    </xdr:from>
    <xdr:to>
      <xdr:col>41</xdr:col>
      <xdr:colOff>50800</xdr:colOff>
      <xdr:row>97</xdr:row>
      <xdr:rowOff>73240</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flipV="1">
          <a:off x="6972300" y="16581831"/>
          <a:ext cx="889000" cy="12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43002</xdr:rowOff>
    </xdr:from>
    <xdr:to>
      <xdr:col>41</xdr:col>
      <xdr:colOff>101600</xdr:colOff>
      <xdr:row>96</xdr:row>
      <xdr:rowOff>144602</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161129</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27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65532</xdr:rowOff>
    </xdr:from>
    <xdr:to>
      <xdr:col>36</xdr:col>
      <xdr:colOff>165100</xdr:colOff>
      <xdr:row>96</xdr:row>
      <xdr:rowOff>167132</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12209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124650</xdr:rowOff>
    </xdr:from>
    <xdr:to>
      <xdr:col>55</xdr:col>
      <xdr:colOff>50800</xdr:colOff>
      <xdr:row>96</xdr:row>
      <xdr:rowOff>54800</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4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147527</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26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51588</xdr:rowOff>
    </xdr:from>
    <xdr:to>
      <xdr:col>50</xdr:col>
      <xdr:colOff>165100</xdr:colOff>
      <xdr:row>96</xdr:row>
      <xdr:rowOff>153188</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51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169715</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628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7569</xdr:rowOff>
    </xdr:from>
    <xdr:to>
      <xdr:col>46</xdr:col>
      <xdr:colOff>38100</xdr:colOff>
      <xdr:row>96</xdr:row>
      <xdr:rowOff>109169</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46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125696</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624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71831</xdr:rowOff>
    </xdr:from>
    <xdr:to>
      <xdr:col>41</xdr:col>
      <xdr:colOff>101600</xdr:colOff>
      <xdr:row>97</xdr:row>
      <xdr:rowOff>1981</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53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164558</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62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22440</xdr:rowOff>
    </xdr:from>
    <xdr:to>
      <xdr:col>36</xdr:col>
      <xdr:colOff>165100</xdr:colOff>
      <xdr:row>97</xdr:row>
      <xdr:rowOff>124040</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65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115167</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674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10998</xdr:rowOff>
    </xdr:from>
    <xdr:to>
      <xdr:col>85</xdr:col>
      <xdr:colOff>126364</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154498"/>
          <a:ext cx="1269" cy="150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129125</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492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10998</xdr:rowOff>
    </xdr:from>
    <xdr:to>
      <xdr:col>86</xdr:col>
      <xdr:colOff>25400</xdr:colOff>
      <xdr:row>30</xdr:row>
      <xdr:rowOff>10998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154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139837</xdr:rowOff>
    </xdr:from>
    <xdr:to>
      <xdr:col>85</xdr:col>
      <xdr:colOff>127000</xdr:colOff>
      <xdr:row>38</xdr:row>
      <xdr:rowOff>129984</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5481300" y="6483487"/>
          <a:ext cx="838200" cy="16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9377</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524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30950</xdr:rowOff>
    </xdr:from>
    <xdr:to>
      <xdr:col>85</xdr:col>
      <xdr:colOff>177800</xdr:colOff>
      <xdr:row>38</xdr:row>
      <xdr:rowOff>132550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54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129984</xdr:rowOff>
    </xdr:from>
    <xdr:to>
      <xdr:col>81</xdr:col>
      <xdr:colOff>50800</xdr:colOff>
      <xdr:row>38</xdr:row>
      <xdr:rowOff>134283</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4592300" y="6645084"/>
          <a:ext cx="889000" cy="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31887</xdr:rowOff>
    </xdr:from>
    <xdr:to>
      <xdr:col>81</xdr:col>
      <xdr:colOff>101600</xdr:colOff>
      <xdr:row>38</xdr:row>
      <xdr:rowOff>133487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150014</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32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134283</xdr:rowOff>
    </xdr:from>
    <xdr:to>
      <xdr:col>76</xdr:col>
      <xdr:colOff>114300</xdr:colOff>
      <xdr:row>38</xdr:row>
      <xdr:rowOff>135882</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3703300" y="6649383"/>
          <a:ext cx="889000" cy="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34127</xdr:rowOff>
    </xdr:from>
    <xdr:to>
      <xdr:col>76</xdr:col>
      <xdr:colOff>165100</xdr:colOff>
      <xdr:row>38</xdr:row>
      <xdr:rowOff>135727</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152254</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32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135882</xdr:rowOff>
    </xdr:from>
    <xdr:to>
      <xdr:col>71</xdr:col>
      <xdr:colOff>177800</xdr:colOff>
      <xdr:row>38</xdr:row>
      <xdr:rowOff>138009</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flipV="1">
          <a:off x="12814300" y="6650982"/>
          <a:ext cx="889000" cy="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161915</xdr:rowOff>
    </xdr:from>
    <xdr:to>
      <xdr:col>72</xdr:col>
      <xdr:colOff>38100</xdr:colOff>
      <xdr:row>38</xdr:row>
      <xdr:rowOff>92065</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50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108592</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28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12684</xdr:rowOff>
    </xdr:from>
    <xdr:to>
      <xdr:col>67</xdr:col>
      <xdr:colOff>101600</xdr:colOff>
      <xdr:row>38</xdr:row>
      <xdr:rowOff>114284</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52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130812</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30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89037</xdr:rowOff>
    </xdr:from>
    <xdr:to>
      <xdr:col>85</xdr:col>
      <xdr:colOff>177800</xdr:colOff>
      <xdr:row>38</xdr:row>
      <xdr:rowOff>19187</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43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111914</xdr:rowOff>
    </xdr:from>
    <xdr:ext cx="469744"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28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79184</xdr:rowOff>
    </xdr:from>
    <xdr:to>
      <xdr:col>81</xdr:col>
      <xdr:colOff>101600</xdr:colOff>
      <xdr:row>39</xdr:row>
      <xdr:rowOff>9334</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59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461</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292017" y="66870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83483</xdr:rowOff>
    </xdr:from>
    <xdr:to>
      <xdr:col>76</xdr:col>
      <xdr:colOff>165100</xdr:colOff>
      <xdr:row>39</xdr:row>
      <xdr:rowOff>13633</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59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4760</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03017" y="6691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85082</xdr:rowOff>
    </xdr:from>
    <xdr:to>
      <xdr:col>72</xdr:col>
      <xdr:colOff>38100</xdr:colOff>
      <xdr:row>39</xdr:row>
      <xdr:rowOff>15232</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60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6359</xdr:rowOff>
    </xdr:from>
    <xdr:ext cx="378565"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14017" y="6692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87209</xdr:rowOff>
    </xdr:from>
    <xdr:to>
      <xdr:col>67</xdr:col>
      <xdr:colOff>101600</xdr:colOff>
      <xdr:row>39</xdr:row>
      <xdr:rowOff>17359</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60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8486</xdr:rowOff>
    </xdr:from>
    <xdr:ext cx="313932"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657333" y="66950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84803</xdr:rowOff>
    </xdr:from>
    <xdr:to>
      <xdr:col>85</xdr:col>
      <xdr:colOff>126364</xdr:colOff>
      <xdr:row>78</xdr:row>
      <xdr:rowOff>87089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1914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90916</xdr:rowOff>
    </xdr:from>
    <xdr:ext cx="534377"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46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87089</xdr:rowOff>
    </xdr:from>
    <xdr:to>
      <xdr:col>86</xdr:col>
      <xdr:colOff>25400</xdr:colOff>
      <xdr:row>78</xdr:row>
      <xdr:rowOff>87089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46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31480</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69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84803</xdr:rowOff>
    </xdr:from>
    <xdr:to>
      <xdr:col>86</xdr:col>
      <xdr:colOff>25400</xdr:colOff>
      <xdr:row>69</xdr:row>
      <xdr:rowOff>84803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191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17138</xdr:rowOff>
    </xdr:from>
    <xdr:to>
      <xdr:col>85</xdr:col>
      <xdr:colOff>127000</xdr:colOff>
      <xdr:row>76</xdr:row>
      <xdr:rowOff>20126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5481300" y="13047338"/>
          <a:ext cx="838200" cy="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28370</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2715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5493</xdr:rowOff>
    </xdr:from>
    <xdr:to>
      <xdr:col>85</xdr:col>
      <xdr:colOff>177800</xdr:colOff>
      <xdr:row>75</xdr:row>
      <xdr:rowOff>107093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28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17138</xdr:rowOff>
    </xdr:from>
    <xdr:to>
      <xdr:col>81</xdr:col>
      <xdr:colOff>50800</xdr:colOff>
      <xdr:row>76</xdr:row>
      <xdr:rowOff>18918</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4592300" y="13047338"/>
          <a:ext cx="889000" cy="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28403</xdr:rowOff>
    </xdr:from>
    <xdr:to>
      <xdr:col>81</xdr:col>
      <xdr:colOff>101600</xdr:colOff>
      <xdr:row>75</xdr:row>
      <xdr:rowOff>130003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146530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66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18918</xdr:rowOff>
    </xdr:from>
    <xdr:to>
      <xdr:col>76</xdr:col>
      <xdr:colOff>114300</xdr:colOff>
      <xdr:row>76</xdr:row>
      <xdr:rowOff>43312</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3703300" y="13049118"/>
          <a:ext cx="889000" cy="2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23880</xdr:rowOff>
    </xdr:from>
    <xdr:to>
      <xdr:col>76</xdr:col>
      <xdr:colOff>165100</xdr:colOff>
      <xdr:row>75</xdr:row>
      <xdr:rowOff>125480</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142007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65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153400</xdr:rowOff>
    </xdr:from>
    <xdr:to>
      <xdr:col>71</xdr:col>
      <xdr:colOff>177800</xdr:colOff>
      <xdr:row>76</xdr:row>
      <xdr:rowOff>43312</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814300" y="13012150"/>
          <a:ext cx="889000" cy="6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85553</xdr:rowOff>
    </xdr:from>
    <xdr:to>
      <xdr:col>72</xdr:col>
      <xdr:colOff>38100</xdr:colOff>
      <xdr:row>76</xdr:row>
      <xdr:rowOff>15703</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32230</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71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74906</xdr:rowOff>
    </xdr:from>
    <xdr:to>
      <xdr:col>67</xdr:col>
      <xdr:colOff>101600</xdr:colOff>
      <xdr:row>76</xdr:row>
      <xdr:rowOff>5057</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21583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7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140776</xdr:rowOff>
    </xdr:from>
    <xdr:to>
      <xdr:col>85</xdr:col>
      <xdr:colOff>177800</xdr:colOff>
      <xdr:row>76</xdr:row>
      <xdr:rowOff>70926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299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119203</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297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137788</xdr:rowOff>
    </xdr:from>
    <xdr:to>
      <xdr:col>81</xdr:col>
      <xdr:colOff>101600</xdr:colOff>
      <xdr:row>76</xdr:row>
      <xdr:rowOff>67937</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29965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59065</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308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139567</xdr:rowOff>
    </xdr:from>
    <xdr:to>
      <xdr:col>76</xdr:col>
      <xdr:colOff>165100</xdr:colOff>
      <xdr:row>76</xdr:row>
      <xdr:rowOff>69717</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29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60845</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309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163962</xdr:rowOff>
    </xdr:from>
    <xdr:to>
      <xdr:col>72</xdr:col>
      <xdr:colOff>38100</xdr:colOff>
      <xdr:row>76</xdr:row>
      <xdr:rowOff>94112</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302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85239</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3115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102600</xdr:rowOff>
    </xdr:from>
    <xdr:to>
      <xdr:col>67</xdr:col>
      <xdr:colOff>101600</xdr:colOff>
      <xdr:row>76</xdr:row>
      <xdr:rowOff>32750</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296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23877</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305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79697</xdr:rowOff>
    </xdr:from>
    <xdr:to>
      <xdr:col>85</xdr:col>
      <xdr:colOff>126364</xdr:colOff>
      <xdr:row>98</xdr:row>
      <xdr:rowOff>127054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10197"/>
          <a:ext cx="1269" cy="1418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130881</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93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127054</xdr:rowOff>
    </xdr:from>
    <xdr:to>
      <xdr:col>86</xdr:col>
      <xdr:colOff>25400</xdr:colOff>
      <xdr:row>98</xdr:row>
      <xdr:rowOff>127054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929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26374</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28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79697</xdr:rowOff>
    </xdr:from>
    <xdr:to>
      <xdr:col>86</xdr:col>
      <xdr:colOff>25400</xdr:colOff>
      <xdr:row>90</xdr:row>
      <xdr:rowOff>79697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1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10047</xdr:rowOff>
    </xdr:from>
    <xdr:to>
      <xdr:col>85</xdr:col>
      <xdr:colOff>127000</xdr:colOff>
      <xdr:row>94</xdr:row>
      <xdr:rowOff>112258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5783447"/>
          <a:ext cx="838200" cy="44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17932</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648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39505</xdr:rowOff>
    </xdr:from>
    <xdr:to>
      <xdr:col>85</xdr:col>
      <xdr:colOff>177800</xdr:colOff>
      <xdr:row>97</xdr:row>
      <xdr:rowOff>141105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67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112258</xdr:rowOff>
    </xdr:from>
    <xdr:to>
      <xdr:col>81</xdr:col>
      <xdr:colOff>50800</xdr:colOff>
      <xdr:row>96</xdr:row>
      <xdr:rowOff>54287</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228558"/>
          <a:ext cx="889000" cy="28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27251</xdr:rowOff>
    </xdr:from>
    <xdr:to>
      <xdr:col>81</xdr:col>
      <xdr:colOff>101600</xdr:colOff>
      <xdr:row>97</xdr:row>
      <xdr:rowOff>128851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65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119978</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75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54287</xdr:rowOff>
    </xdr:from>
    <xdr:to>
      <xdr:col>76</xdr:col>
      <xdr:colOff>114300</xdr:colOff>
      <xdr:row>96</xdr:row>
      <xdr:rowOff>81544</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513487"/>
          <a:ext cx="889000" cy="27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18903</xdr:rowOff>
    </xdr:from>
    <xdr:to>
      <xdr:col>76</xdr:col>
      <xdr:colOff>165100</xdr:colOff>
      <xdr:row>97</xdr:row>
      <xdr:rowOff>120503</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64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111630</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74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81544</xdr:rowOff>
    </xdr:from>
    <xdr:to>
      <xdr:col>71</xdr:col>
      <xdr:colOff>177800</xdr:colOff>
      <xdr:row>97</xdr:row>
      <xdr:rowOff>43084</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540744"/>
          <a:ext cx="889000" cy="13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106886</xdr:rowOff>
    </xdr:from>
    <xdr:to>
      <xdr:col>72</xdr:col>
      <xdr:colOff>38100</xdr:colOff>
      <xdr:row>98</xdr:row>
      <xdr:rowOff>37036</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73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28163</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83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135150</xdr:rowOff>
    </xdr:from>
    <xdr:to>
      <xdr:col>67</xdr:col>
      <xdr:colOff>101600</xdr:colOff>
      <xdr:row>98</xdr:row>
      <xdr:rowOff>65300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56427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85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130697</xdr:rowOff>
    </xdr:from>
    <xdr:to>
      <xdr:col>85</xdr:col>
      <xdr:colOff>177800</xdr:colOff>
      <xdr:row>92</xdr:row>
      <xdr:rowOff>60847</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573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153574</xdr:rowOff>
    </xdr:from>
    <xdr:ext cx="599010"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5584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61458</xdr:rowOff>
    </xdr:from>
    <xdr:to>
      <xdr:col>81</xdr:col>
      <xdr:colOff>101600</xdr:colOff>
      <xdr:row>94</xdr:row>
      <xdr:rowOff>163058</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17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8135</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595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3487</xdr:rowOff>
    </xdr:from>
    <xdr:to>
      <xdr:col>76</xdr:col>
      <xdr:colOff>165100</xdr:colOff>
      <xdr:row>96</xdr:row>
      <xdr:rowOff>105087</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46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121614</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5111" y="1623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30744</xdr:rowOff>
    </xdr:from>
    <xdr:to>
      <xdr:col>72</xdr:col>
      <xdr:colOff>38100</xdr:colOff>
      <xdr:row>96</xdr:row>
      <xdr:rowOff>132344</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48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148871</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6111" y="1626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163734</xdr:rowOff>
    </xdr:from>
    <xdr:to>
      <xdr:col>67</xdr:col>
      <xdr:colOff>101600</xdr:colOff>
      <xdr:row>97</xdr:row>
      <xdr:rowOff>93884</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6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110411</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639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70754</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557154"/>
          <a:ext cx="1269" cy="109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17431</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33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70754</xdr:rowOff>
    </xdr:from>
    <xdr:to>
      <xdr:col>116</xdr:col>
      <xdr:colOff>152400</xdr:colOff>
      <xdr:row>32</xdr:row>
      <xdr:rowOff>70754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55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148249</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1323300" y="6491899"/>
          <a:ext cx="838200" cy="162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77294</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420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98867</xdr:rowOff>
    </xdr:from>
    <xdr:to>
      <xdr:col>116</xdr:col>
      <xdr:colOff>114300</xdr:colOff>
      <xdr:row>38</xdr:row>
      <xdr:rowOff>29017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44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100879</xdr:rowOff>
    </xdr:from>
    <xdr:to>
      <xdr:col>112</xdr:col>
      <xdr:colOff>38100</xdr:colOff>
      <xdr:row>38</xdr:row>
      <xdr:rowOff>31029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47556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97221</xdr:rowOff>
    </xdr:from>
    <xdr:to>
      <xdr:col>107</xdr:col>
      <xdr:colOff>101600</xdr:colOff>
      <xdr:row>38</xdr:row>
      <xdr:rowOff>27371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43898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21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92558</xdr:rowOff>
    </xdr:from>
    <xdr:to>
      <xdr:col>102</xdr:col>
      <xdr:colOff>165100</xdr:colOff>
      <xdr:row>38</xdr:row>
      <xdr:rowOff>22707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39235</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211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136311</xdr:rowOff>
    </xdr:from>
    <xdr:to>
      <xdr:col>98</xdr:col>
      <xdr:colOff>38100</xdr:colOff>
      <xdr:row>38</xdr:row>
      <xdr:rowOff>66461</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47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82988</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25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97449</xdr:rowOff>
    </xdr:from>
    <xdr:to>
      <xdr:col>116</xdr:col>
      <xdr:colOff>114300</xdr:colOff>
      <xdr:row>38</xdr:row>
      <xdr:rowOff>27600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44109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120326</xdr:rowOff>
    </xdr:from>
    <xdr:ext cx="469744"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29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134328</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878278"/>
          <a:ext cx="1269" cy="1281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81005</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65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134328</xdr:rowOff>
    </xdr:from>
    <xdr:to>
      <xdr:col>116</xdr:col>
      <xdr:colOff>152400</xdr:colOff>
      <xdr:row>51</xdr:row>
      <xdr:rowOff>134328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87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93104</xdr:rowOff>
    </xdr:from>
    <xdr:to>
      <xdr:col>116</xdr:col>
      <xdr:colOff>63500</xdr:colOff>
      <xdr:row>58</xdr:row>
      <xdr:rowOff>64224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9179954"/>
          <a:ext cx="838200" cy="828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143832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916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165405</xdr:rowOff>
    </xdr:from>
    <xdr:to>
      <xdr:col>116</xdr:col>
      <xdr:colOff>114300</xdr:colOff>
      <xdr:row>58</xdr:row>
      <xdr:rowOff>95555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3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64224</xdr:rowOff>
    </xdr:from>
    <xdr:to>
      <xdr:col>111</xdr:col>
      <xdr:colOff>177800</xdr:colOff>
      <xdr:row>58</xdr:row>
      <xdr:rowOff>66891</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008324"/>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167615</xdr:rowOff>
    </xdr:from>
    <xdr:to>
      <xdr:col>112</xdr:col>
      <xdr:colOff>38100</xdr:colOff>
      <xdr:row>58</xdr:row>
      <xdr:rowOff>97765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114292</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15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66891</xdr:rowOff>
    </xdr:from>
    <xdr:to>
      <xdr:col>107</xdr:col>
      <xdr:colOff>50800</xdr:colOff>
      <xdr:row>58</xdr:row>
      <xdr:rowOff>67576</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010991"/>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164795</xdr:rowOff>
    </xdr:from>
    <xdr:to>
      <xdr:col>107</xdr:col>
      <xdr:colOff>101600</xdr:colOff>
      <xdr:row>58</xdr:row>
      <xdr:rowOff>94945</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111472</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1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67196</xdr:rowOff>
    </xdr:from>
    <xdr:to>
      <xdr:col>102</xdr:col>
      <xdr:colOff>114300</xdr:colOff>
      <xdr:row>58</xdr:row>
      <xdr:rowOff>67576</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011296"/>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142392</xdr:rowOff>
    </xdr:from>
    <xdr:to>
      <xdr:col>102</xdr:col>
      <xdr:colOff>165100</xdr:colOff>
      <xdr:row>58</xdr:row>
      <xdr:rowOff>72542</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89069</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146126</xdr:rowOff>
    </xdr:from>
    <xdr:to>
      <xdr:col>98</xdr:col>
      <xdr:colOff>38100</xdr:colOff>
      <xdr:row>58</xdr:row>
      <xdr:rowOff>76276</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92803</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42304</xdr:rowOff>
    </xdr:from>
    <xdr:to>
      <xdr:col>116</xdr:col>
      <xdr:colOff>114300</xdr:colOff>
      <xdr:row>53</xdr:row>
      <xdr:rowOff>143904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12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65181</xdr:rowOff>
    </xdr:from>
    <xdr:ext cx="534377"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898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13424</xdr:rowOff>
    </xdr:from>
    <xdr:to>
      <xdr:col>112</xdr:col>
      <xdr:colOff>38100</xdr:colOff>
      <xdr:row>58</xdr:row>
      <xdr:rowOff>115024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95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106151</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050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16091</xdr:rowOff>
    </xdr:from>
    <xdr:to>
      <xdr:col>107</xdr:col>
      <xdr:colOff>101600</xdr:colOff>
      <xdr:row>58</xdr:row>
      <xdr:rowOff>117691</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96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108818</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052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16776</xdr:rowOff>
    </xdr:from>
    <xdr:to>
      <xdr:col>102</xdr:col>
      <xdr:colOff>165100</xdr:colOff>
      <xdr:row>58</xdr:row>
      <xdr:rowOff>118376</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96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109503</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053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16396</xdr:rowOff>
    </xdr:from>
    <xdr:to>
      <xdr:col>98</xdr:col>
      <xdr:colOff>38100</xdr:colOff>
      <xdr:row>58</xdr:row>
      <xdr:rowOff>117996</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9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109123</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053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33538</xdr:rowOff>
    </xdr:from>
    <xdr:to>
      <xdr:col>116</xdr:col>
      <xdr:colOff>62864</xdr:colOff>
      <xdr:row>79</xdr:row>
      <xdr:rowOff>65154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035038"/>
          <a:ext cx="1269" cy="1574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68981</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61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65154</xdr:rowOff>
    </xdr:from>
    <xdr:to>
      <xdr:col>116</xdr:col>
      <xdr:colOff>152400</xdr:colOff>
      <xdr:row>79</xdr:row>
      <xdr:rowOff>65154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60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151665</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81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33538</xdr:rowOff>
    </xdr:from>
    <xdr:to>
      <xdr:col>116</xdr:col>
      <xdr:colOff>152400</xdr:colOff>
      <xdr:row>70</xdr:row>
      <xdr:rowOff>33538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035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111971</xdr:rowOff>
    </xdr:from>
    <xdr:to>
      <xdr:col>116</xdr:col>
      <xdr:colOff>63500</xdr:colOff>
      <xdr:row>78</xdr:row>
      <xdr:rowOff>126304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3485071"/>
          <a:ext cx="838200" cy="1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42283</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901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19405</xdr:rowOff>
    </xdr:from>
    <xdr:to>
      <xdr:col>116</xdr:col>
      <xdr:colOff>114300</xdr:colOff>
      <xdr:row>76</xdr:row>
      <xdr:rowOff>121005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304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126098</xdr:rowOff>
    </xdr:from>
    <xdr:to>
      <xdr:col>111</xdr:col>
      <xdr:colOff>177800</xdr:colOff>
      <xdr:row>78</xdr:row>
      <xdr:rowOff>126304</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0434300" y="13499198"/>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51090</xdr:rowOff>
    </xdr:from>
    <xdr:to>
      <xdr:col>112</xdr:col>
      <xdr:colOff>38100</xdr:colOff>
      <xdr:row>76</xdr:row>
      <xdr:rowOff>152690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169217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85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120407</xdr:rowOff>
    </xdr:from>
    <xdr:to>
      <xdr:col>107</xdr:col>
      <xdr:colOff>50800</xdr:colOff>
      <xdr:row>78</xdr:row>
      <xdr:rowOff>126098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9545300" y="13493507"/>
          <a:ext cx="889000" cy="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62497</xdr:rowOff>
    </xdr:from>
    <xdr:to>
      <xdr:col>107</xdr:col>
      <xdr:colOff>101600</xdr:colOff>
      <xdr:row>76</xdr:row>
      <xdr:rowOff>164097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9174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86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120407</xdr:rowOff>
    </xdr:from>
    <xdr:to>
      <xdr:col>102</xdr:col>
      <xdr:colOff>114300</xdr:colOff>
      <xdr:row>78</xdr:row>
      <xdr:rowOff>129825</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3493507"/>
          <a:ext cx="889000" cy="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93495</xdr:rowOff>
    </xdr:from>
    <xdr:to>
      <xdr:col>102</xdr:col>
      <xdr:colOff>165100</xdr:colOff>
      <xdr:row>77</xdr:row>
      <xdr:rowOff>23645</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312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40172</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89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133706</xdr:rowOff>
    </xdr:from>
    <xdr:to>
      <xdr:col>98</xdr:col>
      <xdr:colOff>38100</xdr:colOff>
      <xdr:row>76</xdr:row>
      <xdr:rowOff>63857</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80383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76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61171</xdr:rowOff>
    </xdr:from>
    <xdr:to>
      <xdr:col>116</xdr:col>
      <xdr:colOff>114300</xdr:colOff>
      <xdr:row>78</xdr:row>
      <xdr:rowOff>162771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343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147548</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334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75504</xdr:rowOff>
    </xdr:from>
    <xdr:to>
      <xdr:col>112</xdr:col>
      <xdr:colOff>38100</xdr:colOff>
      <xdr:row>79</xdr:row>
      <xdr:rowOff>5654</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344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168231</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354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75298</xdr:rowOff>
    </xdr:from>
    <xdr:to>
      <xdr:col>107</xdr:col>
      <xdr:colOff>101600</xdr:colOff>
      <xdr:row>79</xdr:row>
      <xdr:rowOff>5448</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344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168025</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354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69607</xdr:rowOff>
    </xdr:from>
    <xdr:to>
      <xdr:col>102</xdr:col>
      <xdr:colOff>165100</xdr:colOff>
      <xdr:row>78</xdr:row>
      <xdr:rowOff>171207</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344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162334</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353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79025</xdr:rowOff>
    </xdr:from>
    <xdr:to>
      <xdr:col>98</xdr:col>
      <xdr:colOff>38100</xdr:colOff>
      <xdr:row>79</xdr:row>
      <xdr:rowOff>9175</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345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302</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354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人件費については、定年引上げに伴い退職手当は減少したものの、人事院勧告に伴う給料や期末手当の増加が要因となり、引き続きの増額となっており、今後も増加する事が予測される。</a:t>
          </a:r>
          <a:endParaRPr lang="en-US" altLang="ja-JP" sz="1100" b="0" i="0" baseline="0">
            <a:solidFill>
              <a:schemeClr val="dk1"/>
            </a:solidFill>
            <a:effectLst/>
            <a:latin typeface="+mn-lt"/>
            <a:ea typeface="+mn-ea"/>
            <a:cs typeface="+mn-cs"/>
          </a:endParaRPr>
        </a:p>
        <a:p>
          <a:r>
            <a:rPr kumimoji="1" lang="ja-JP" altLang="en-US" sz="1100" b="0" i="0" baseline="0">
              <a:solidFill>
                <a:schemeClr val="dk1"/>
              </a:solidFill>
              <a:effectLst/>
              <a:latin typeface="+mn-lt"/>
              <a:ea typeface="+mn-ea"/>
              <a:cs typeface="+mn-cs"/>
            </a:rPr>
            <a:t>　災害復旧事業費は、大雨の影響により市内各地で大きな被害が出た事によって、例年の歳出規模や県内平均、類似団体を大きく上回る事となった。</a:t>
          </a:r>
          <a:endParaRPr kumimoji="1"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補助費等については、コロナ禍以前に比べて高い水準</a:t>
          </a:r>
          <a:r>
            <a:rPr lang="ja-JP" altLang="en-US" sz="1100" b="0" i="0" baseline="0">
              <a:solidFill>
                <a:schemeClr val="dk1"/>
              </a:solidFill>
              <a:effectLst/>
              <a:latin typeface="+mn-lt"/>
              <a:ea typeface="+mn-ea"/>
              <a:cs typeface="+mn-cs"/>
            </a:rPr>
            <a:t>を維持しているが、</a:t>
          </a:r>
          <a:r>
            <a:rPr kumimoji="1" lang="ja-JP" altLang="ja-JP" sz="1100">
              <a:solidFill>
                <a:schemeClr val="dk1"/>
              </a:solidFill>
              <a:effectLst/>
              <a:latin typeface="+mn-lt"/>
              <a:ea typeface="+mn-ea"/>
              <a:cs typeface="+mn-cs"/>
            </a:rPr>
            <a:t>これは、物価高騰対策として、引き続き事業者等に対する支援を行ったことが主な原因である。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普通建設事業費については、武道館の大規模改造事業が終了し、減額しているものの、今後は大規模な公共施設の整備が予定されており、</a:t>
          </a:r>
          <a:r>
            <a:rPr lang="ja-JP" altLang="ja-JP" sz="1100" b="0" i="0" baseline="0">
              <a:solidFill>
                <a:schemeClr val="dk1"/>
              </a:solidFill>
              <a:effectLst/>
              <a:latin typeface="+mn-lt"/>
              <a:ea typeface="+mn-ea"/>
              <a:cs typeface="+mn-cs"/>
            </a:rPr>
            <a:t>多額の費用を要す</a:t>
          </a:r>
          <a:r>
            <a:rPr lang="ja-JP" altLang="en-US" sz="1100" b="0" i="0" baseline="0">
              <a:solidFill>
                <a:schemeClr val="dk1"/>
              </a:solidFill>
              <a:effectLst/>
              <a:latin typeface="+mn-lt"/>
              <a:ea typeface="+mn-ea"/>
              <a:cs typeface="+mn-cs"/>
            </a:rPr>
            <a:t>見込みであ</a:t>
          </a:r>
          <a:r>
            <a:rPr lang="ja-JP" altLang="ja-JP" sz="1100" b="0" i="0" baseline="0">
              <a:solidFill>
                <a:schemeClr val="dk1"/>
              </a:solidFill>
              <a:effectLst/>
              <a:latin typeface="+mn-lt"/>
              <a:ea typeface="+mn-ea"/>
              <a:cs typeface="+mn-cs"/>
            </a:rPr>
            <a:t>る。公共</a:t>
          </a:r>
          <a:r>
            <a:rPr lang="ja-JP" altLang="ja-JP" sz="1100" b="0" i="0" baseline="0">
              <a:solidFill>
                <a:sysClr val="windowText" lastClr="000000"/>
              </a:solidFill>
              <a:effectLst/>
              <a:latin typeface="+mn-lt"/>
              <a:ea typeface="+mn-ea"/>
              <a:cs typeface="+mn-cs"/>
            </a:rPr>
            <a:t>施設</a:t>
          </a:r>
          <a:r>
            <a:rPr lang="ja-JP" altLang="en-US" sz="1100" b="0" i="0" baseline="0">
              <a:solidFill>
                <a:sysClr val="windowText" lastClr="000000"/>
              </a:solidFill>
              <a:effectLst/>
              <a:latin typeface="+mn-lt"/>
              <a:ea typeface="+mn-ea"/>
              <a:cs typeface="+mn-cs"/>
            </a:rPr>
            <a:t>等</a:t>
          </a:r>
          <a:r>
            <a:rPr lang="ja-JP" altLang="ja-JP" sz="1100" b="0" i="0" baseline="0">
              <a:solidFill>
                <a:sysClr val="windowText" lastClr="000000"/>
              </a:solidFill>
              <a:effectLst/>
              <a:latin typeface="+mn-lt"/>
              <a:ea typeface="+mn-ea"/>
              <a:cs typeface="+mn-cs"/>
            </a:rPr>
            <a:t>総合</a:t>
          </a:r>
          <a:r>
            <a:rPr lang="ja-JP" altLang="ja-JP" sz="1100" b="0" i="0" baseline="0">
              <a:solidFill>
                <a:schemeClr val="dk1"/>
              </a:solidFill>
              <a:effectLst/>
              <a:latin typeface="+mn-lt"/>
              <a:ea typeface="+mn-ea"/>
              <a:cs typeface="+mn-cs"/>
            </a:rPr>
            <a:t>管理計画に基づき、施設の複合化なども行いながら規模の適正化を図る。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愛知県蒲郡市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78,140
74,658
56.96
48,280,353
46,060,219
1,970,146
18,493,270
22,434,528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31801</xdr:rowOff>
    </xdr:from>
    <xdr:to>
      <xdr:col>24</xdr:col>
      <xdr:colOff>62865</xdr:colOff>
      <xdr:row>38</xdr:row>
      <xdr:rowOff>99466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18201"/>
          <a:ext cx="1270" cy="10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103293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1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99466</xdr:rowOff>
    </xdr:from>
    <xdr:to>
      <xdr:col>24</xdr:col>
      <xdr:colOff>152400</xdr:colOff>
      <xdr:row>38</xdr:row>
      <xdr:rowOff>99466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14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149928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9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31801</xdr:rowOff>
    </xdr:from>
    <xdr:to>
      <xdr:col>24</xdr:col>
      <xdr:colOff>152400</xdr:colOff>
      <xdr:row>32</xdr:row>
      <xdr:rowOff>31801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1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122326</xdr:rowOff>
    </xdr:from>
    <xdr:to>
      <xdr:col>24</xdr:col>
      <xdr:colOff>63500</xdr:colOff>
      <xdr:row>35</xdr:row>
      <xdr:rowOff>132385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123076"/>
          <a:ext cx="8382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70629</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99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47752</xdr:rowOff>
    </xdr:from>
    <xdr:to>
      <xdr:col>24</xdr:col>
      <xdr:colOff>114300</xdr:colOff>
      <xdr:row>35</xdr:row>
      <xdr:rowOff>149352</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4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118212</xdr:rowOff>
    </xdr:from>
    <xdr:to>
      <xdr:col>19</xdr:col>
      <xdr:colOff>177800</xdr:colOff>
      <xdr:row>35</xdr:row>
      <xdr:rowOff>122326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118962"/>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58725</xdr:rowOff>
    </xdr:from>
    <xdr:to>
      <xdr:col>20</xdr:col>
      <xdr:colOff>38100</xdr:colOff>
      <xdr:row>35</xdr:row>
      <xdr:rowOff>160325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5402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3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118212</xdr:rowOff>
    </xdr:from>
    <xdr:to>
      <xdr:col>15</xdr:col>
      <xdr:colOff>50800</xdr:colOff>
      <xdr:row>35</xdr:row>
      <xdr:rowOff>119583</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118962"/>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67869</xdr:rowOff>
    </xdr:from>
    <xdr:to>
      <xdr:col>15</xdr:col>
      <xdr:colOff>101600</xdr:colOff>
      <xdr:row>35</xdr:row>
      <xdr:rowOff>169469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160596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6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119126</xdr:rowOff>
    </xdr:from>
    <xdr:to>
      <xdr:col>10</xdr:col>
      <xdr:colOff>114300</xdr:colOff>
      <xdr:row>35</xdr:row>
      <xdr:rowOff>119583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11987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75641</xdr:rowOff>
    </xdr:from>
    <xdr:to>
      <xdr:col>10</xdr:col>
      <xdr:colOff>165100</xdr:colOff>
      <xdr:row>36</xdr:row>
      <xdr:rowOff>5791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168368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169367</xdr:rowOff>
    </xdr:from>
    <xdr:to>
      <xdr:col>6</xdr:col>
      <xdr:colOff>38100</xdr:colOff>
      <xdr:row>35</xdr:row>
      <xdr:rowOff>99517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116044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81585</xdr:rowOff>
    </xdr:from>
    <xdr:to>
      <xdr:col>24</xdr:col>
      <xdr:colOff>114300</xdr:colOff>
      <xdr:row>36</xdr:row>
      <xdr:rowOff>11735</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8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60012</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060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71526</xdr:rowOff>
    </xdr:from>
    <xdr:to>
      <xdr:col>20</xdr:col>
      <xdr:colOff>38100</xdr:colOff>
      <xdr:row>36</xdr:row>
      <xdr:rowOff>1676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7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164253</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165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67412</xdr:rowOff>
    </xdr:from>
    <xdr:to>
      <xdr:col>15</xdr:col>
      <xdr:colOff>101600</xdr:colOff>
      <xdr:row>35</xdr:row>
      <xdr:rowOff>169012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6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14089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843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68783</xdr:rowOff>
    </xdr:from>
    <xdr:to>
      <xdr:col>10</xdr:col>
      <xdr:colOff>165100</xdr:colOff>
      <xdr:row>35</xdr:row>
      <xdr:rowOff>170383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6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15460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844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68326</xdr:rowOff>
    </xdr:from>
    <xdr:to>
      <xdr:col>6</xdr:col>
      <xdr:colOff>38100</xdr:colOff>
      <xdr:row>35</xdr:row>
      <xdr:rowOff>169926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6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161053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161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52640</xdr:rowOff>
    </xdr:from>
    <xdr:to>
      <xdr:col>24</xdr:col>
      <xdr:colOff>62865</xdr:colOff>
      <xdr:row>57</xdr:row>
      <xdr:rowOff>160013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68040"/>
          <a:ext cx="1270" cy="96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163840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160013</xdr:rowOff>
    </xdr:from>
    <xdr:to>
      <xdr:col>24</xdr:col>
      <xdr:colOff>152400</xdr:colOff>
      <xdr:row>57</xdr:row>
      <xdr:rowOff>160013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32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170767</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4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52640</xdr:rowOff>
    </xdr:from>
    <xdr:to>
      <xdr:col>24</xdr:col>
      <xdr:colOff>152400</xdr:colOff>
      <xdr:row>52</xdr:row>
      <xdr:rowOff>52640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6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62986</xdr:rowOff>
    </xdr:from>
    <xdr:to>
      <xdr:col>24</xdr:col>
      <xdr:colOff>63500</xdr:colOff>
      <xdr:row>55</xdr:row>
      <xdr:rowOff>68253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3797300" y="9149836"/>
          <a:ext cx="838200" cy="348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74798</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675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96371</xdr:rowOff>
    </xdr:from>
    <xdr:to>
      <xdr:col>24</xdr:col>
      <xdr:colOff>114300</xdr:colOff>
      <xdr:row>57</xdr:row>
      <xdr:rowOff>26521</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69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68253</xdr:rowOff>
    </xdr:from>
    <xdr:to>
      <xdr:col>19</xdr:col>
      <xdr:colOff>177800</xdr:colOff>
      <xdr:row>56</xdr:row>
      <xdr:rowOff>51003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498003"/>
          <a:ext cx="889000" cy="15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92064</xdr:rowOff>
    </xdr:from>
    <xdr:to>
      <xdr:col>20</xdr:col>
      <xdr:colOff>38100</xdr:colOff>
      <xdr:row>57</xdr:row>
      <xdr:rowOff>22214</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69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13341</xdr:rowOff>
    </xdr:from>
    <xdr:ext cx="534377"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530111" y="978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152008</xdr:rowOff>
    </xdr:from>
    <xdr:to>
      <xdr:col>15</xdr:col>
      <xdr:colOff>50800</xdr:colOff>
      <xdr:row>56</xdr:row>
      <xdr:rowOff>51003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9238858"/>
          <a:ext cx="889000" cy="41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98927</xdr:rowOff>
    </xdr:from>
    <xdr:to>
      <xdr:col>15</xdr:col>
      <xdr:colOff>101600</xdr:colOff>
      <xdr:row>57</xdr:row>
      <xdr:rowOff>29077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0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20204</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79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152008</xdr:rowOff>
    </xdr:from>
    <xdr:to>
      <xdr:col>10</xdr:col>
      <xdr:colOff>114300</xdr:colOff>
      <xdr:row>56</xdr:row>
      <xdr:rowOff>161678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238858"/>
          <a:ext cx="889000" cy="52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9933</xdr:rowOff>
    </xdr:from>
    <xdr:to>
      <xdr:col>10</xdr:col>
      <xdr:colOff>165100</xdr:colOff>
      <xdr:row>54</xdr:row>
      <xdr:rowOff>111533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26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102660</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19795" y="93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151152</xdr:rowOff>
    </xdr:from>
    <xdr:to>
      <xdr:col>6</xdr:col>
      <xdr:colOff>38100</xdr:colOff>
      <xdr:row>57</xdr:row>
      <xdr:rowOff>81302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72429</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84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12186</xdr:rowOff>
    </xdr:from>
    <xdr:to>
      <xdr:col>24</xdr:col>
      <xdr:colOff>114300</xdr:colOff>
      <xdr:row>53</xdr:row>
      <xdr:rowOff>113786</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09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35063</xdr:rowOff>
    </xdr:from>
    <xdr:ext cx="599010"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8950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17453</xdr:rowOff>
    </xdr:from>
    <xdr:to>
      <xdr:col>20</xdr:col>
      <xdr:colOff>38100</xdr:colOff>
      <xdr:row>55</xdr:row>
      <xdr:rowOff>119053</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44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135580</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9222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203</xdr:rowOff>
    </xdr:from>
    <xdr:to>
      <xdr:col>15</xdr:col>
      <xdr:colOff>101600</xdr:colOff>
      <xdr:row>56</xdr:row>
      <xdr:rowOff>101803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60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118330</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37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101208</xdr:rowOff>
    </xdr:from>
    <xdr:to>
      <xdr:col>10</xdr:col>
      <xdr:colOff>165100</xdr:colOff>
      <xdr:row>54</xdr:row>
      <xdr:rowOff>31358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18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47885</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19795" y="8963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110878</xdr:rowOff>
    </xdr:from>
    <xdr:to>
      <xdr:col>6</xdr:col>
      <xdr:colOff>38100</xdr:colOff>
      <xdr:row>57</xdr:row>
      <xdr:rowOff>41028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71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57555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48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17235</xdr:rowOff>
    </xdr:from>
    <xdr:to>
      <xdr:col>24</xdr:col>
      <xdr:colOff>62865</xdr:colOff>
      <xdr:row>79</xdr:row>
      <xdr:rowOff>15255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90185"/>
          <a:ext cx="1270" cy="136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19082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563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15255</xdr:rowOff>
    </xdr:from>
    <xdr:to>
      <xdr:col>24</xdr:col>
      <xdr:colOff>152400</xdr:colOff>
      <xdr:row>79</xdr:row>
      <xdr:rowOff>15255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55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135362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5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253,500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17235</xdr:rowOff>
    </xdr:from>
    <xdr:to>
      <xdr:col>24</xdr:col>
      <xdr:colOff>152400</xdr:colOff>
      <xdr:row>71</xdr:row>
      <xdr:rowOff>17235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9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7014</xdr:rowOff>
    </xdr:from>
    <xdr:to>
      <xdr:col>24</xdr:col>
      <xdr:colOff>63500</xdr:colOff>
      <xdr:row>77</xdr:row>
      <xdr:rowOff>64751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208664"/>
          <a:ext cx="838200" cy="5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127061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14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104184</xdr:rowOff>
    </xdr:from>
    <xdr:to>
      <xdr:col>24</xdr:col>
      <xdr:colOff>114300</xdr:colOff>
      <xdr:row>76</xdr:row>
      <xdr:rowOff>34333</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629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134987</xdr:rowOff>
    </xdr:from>
    <xdr:to>
      <xdr:col>19</xdr:col>
      <xdr:colOff>177800</xdr:colOff>
      <xdr:row>77</xdr:row>
      <xdr:rowOff>64751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165187"/>
          <a:ext cx="889000" cy="10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44258</xdr:rowOff>
    </xdr:from>
    <xdr:to>
      <xdr:col>20</xdr:col>
      <xdr:colOff>38100</xdr:colOff>
      <xdr:row>76</xdr:row>
      <xdr:rowOff>145858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7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162385</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849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134987</xdr:rowOff>
    </xdr:from>
    <xdr:to>
      <xdr:col>15</xdr:col>
      <xdr:colOff>50800</xdr:colOff>
      <xdr:row>77</xdr:row>
      <xdr:rowOff>155429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165187"/>
          <a:ext cx="889000" cy="19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124801</xdr:rowOff>
    </xdr:from>
    <xdr:to>
      <xdr:col>15</xdr:col>
      <xdr:colOff>101600</xdr:colOff>
      <xdr:row>76</xdr:row>
      <xdr:rowOff>54952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8355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71478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75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155429</xdr:rowOff>
    </xdr:from>
    <xdr:to>
      <xdr:col>10</xdr:col>
      <xdr:colOff>114300</xdr:colOff>
      <xdr:row>78</xdr:row>
      <xdr:rowOff>115098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357079"/>
          <a:ext cx="889000" cy="13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60520</xdr:rowOff>
    </xdr:from>
    <xdr:to>
      <xdr:col>10</xdr:col>
      <xdr:colOff>165100</xdr:colOff>
      <xdr:row>77</xdr:row>
      <xdr:rowOff>162120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6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7197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3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119010</xdr:rowOff>
    </xdr:from>
    <xdr:to>
      <xdr:col>6</xdr:col>
      <xdr:colOff>38100</xdr:colOff>
      <xdr:row>78</xdr:row>
      <xdr:rowOff>49160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65687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95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127664</xdr:rowOff>
    </xdr:from>
    <xdr:to>
      <xdr:col>24</xdr:col>
      <xdr:colOff>114300</xdr:colOff>
      <xdr:row>77</xdr:row>
      <xdr:rowOff>57814</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15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106091</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13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13951</xdr:rowOff>
    </xdr:from>
    <xdr:to>
      <xdr:col>20</xdr:col>
      <xdr:colOff>38100</xdr:colOff>
      <xdr:row>77</xdr:row>
      <xdr:rowOff>115551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21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106678</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308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84187</xdr:rowOff>
    </xdr:from>
    <xdr:to>
      <xdr:col>15</xdr:col>
      <xdr:colOff>101600</xdr:colOff>
      <xdr:row>77</xdr:row>
      <xdr:rowOff>14337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1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5464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207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104629</xdr:rowOff>
    </xdr:from>
    <xdr:to>
      <xdr:col>10</xdr:col>
      <xdr:colOff>165100</xdr:colOff>
      <xdr:row>78</xdr:row>
      <xdr:rowOff>34779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30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25906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399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64298</xdr:rowOff>
    </xdr:from>
    <xdr:to>
      <xdr:col>6</xdr:col>
      <xdr:colOff>38100</xdr:colOff>
      <xdr:row>78</xdr:row>
      <xdr:rowOff>165898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43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157025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530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140957</xdr:rowOff>
    </xdr:from>
    <xdr:to>
      <xdr:col>24</xdr:col>
      <xdr:colOff>62865</xdr:colOff>
      <xdr:row>98</xdr:row>
      <xdr:rowOff>122135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00007"/>
          <a:ext cx="1270" cy="152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125962</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2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122135</xdr:rowOff>
    </xdr:from>
    <xdr:to>
      <xdr:col>24</xdr:col>
      <xdr:colOff>152400</xdr:colOff>
      <xdr:row>98</xdr:row>
      <xdr:rowOff>122135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2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87634</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7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104,934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140957</xdr:rowOff>
    </xdr:from>
    <xdr:to>
      <xdr:col>24</xdr:col>
      <xdr:colOff>152400</xdr:colOff>
      <xdr:row>89</xdr:row>
      <xdr:rowOff>140957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0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101715</xdr:rowOff>
    </xdr:from>
    <xdr:to>
      <xdr:col>24</xdr:col>
      <xdr:colOff>63500</xdr:colOff>
      <xdr:row>96</xdr:row>
      <xdr:rowOff>1645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218015"/>
          <a:ext cx="838200" cy="24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23892</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83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45465</xdr:rowOff>
    </xdr:from>
    <xdr:to>
      <xdr:col>24</xdr:col>
      <xdr:colOff>114300</xdr:colOff>
      <xdr:row>96</xdr:row>
      <xdr:rowOff>147065</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0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1645</xdr:rowOff>
    </xdr:from>
    <xdr:to>
      <xdr:col>19</xdr:col>
      <xdr:colOff>177800</xdr:colOff>
      <xdr:row>96</xdr:row>
      <xdr:rowOff>127279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460845"/>
          <a:ext cx="889000" cy="12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151975</xdr:rowOff>
    </xdr:from>
    <xdr:to>
      <xdr:col>20</xdr:col>
      <xdr:colOff>38100</xdr:colOff>
      <xdr:row>96</xdr:row>
      <xdr:rowOff>82125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73252</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53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127279</xdr:rowOff>
    </xdr:from>
    <xdr:to>
      <xdr:col>15</xdr:col>
      <xdr:colOff>50800</xdr:colOff>
      <xdr:row>97</xdr:row>
      <xdr:rowOff>80187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586479"/>
          <a:ext cx="889000" cy="12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133725</xdr:rowOff>
    </xdr:from>
    <xdr:to>
      <xdr:col>15</xdr:col>
      <xdr:colOff>101600</xdr:colOff>
      <xdr:row>96</xdr:row>
      <xdr:rowOff>63875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80402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1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80187</xdr:rowOff>
    </xdr:from>
    <xdr:to>
      <xdr:col>10</xdr:col>
      <xdr:colOff>114300</xdr:colOff>
      <xdr:row>97</xdr:row>
      <xdr:rowOff>145662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710837"/>
          <a:ext cx="889000" cy="65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60534</xdr:rowOff>
    </xdr:from>
    <xdr:to>
      <xdr:col>10</xdr:col>
      <xdr:colOff>165100</xdr:colOff>
      <xdr:row>96</xdr:row>
      <xdr:rowOff>162134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1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7211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29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159728</xdr:rowOff>
    </xdr:from>
    <xdr:to>
      <xdr:col>6</xdr:col>
      <xdr:colOff>38100</xdr:colOff>
      <xdr:row>97</xdr:row>
      <xdr:rowOff>89878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106405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9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50915</xdr:rowOff>
    </xdr:from>
    <xdr:to>
      <xdr:col>24</xdr:col>
      <xdr:colOff>114300</xdr:colOff>
      <xdr:row>94</xdr:row>
      <xdr:rowOff>152515</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16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73792</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01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122295</xdr:rowOff>
    </xdr:from>
    <xdr:to>
      <xdr:col>20</xdr:col>
      <xdr:colOff>38100</xdr:colOff>
      <xdr:row>96</xdr:row>
      <xdr:rowOff>52445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41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68972</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18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76479</xdr:rowOff>
    </xdr:from>
    <xdr:to>
      <xdr:col>15</xdr:col>
      <xdr:colOff>101600</xdr:colOff>
      <xdr:row>97</xdr:row>
      <xdr:rowOff>6629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53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169206</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62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29387</xdr:rowOff>
    </xdr:from>
    <xdr:to>
      <xdr:col>10</xdr:col>
      <xdr:colOff>165100</xdr:colOff>
      <xdr:row>97</xdr:row>
      <xdr:rowOff>130987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66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122114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75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94862</xdr:rowOff>
    </xdr:from>
    <xdr:to>
      <xdr:col>6</xdr:col>
      <xdr:colOff>38100</xdr:colOff>
      <xdr:row>98</xdr:row>
      <xdr:rowOff>25012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72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16139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81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23206</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66706"/>
          <a:ext cx="1270" cy="1488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141333</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4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23206</xdr:rowOff>
    </xdr:from>
    <xdr:to>
      <xdr:col>55</xdr:col>
      <xdr:colOff>88900</xdr:colOff>
      <xdr:row>30</xdr:row>
      <xdr:rowOff>23206</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1351</xdr:rowOff>
    </xdr:from>
    <xdr:to>
      <xdr:col>55</xdr:col>
      <xdr:colOff>0</xdr:colOff>
      <xdr:row>38</xdr:row>
      <xdr:rowOff>7844</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6516451"/>
          <a:ext cx="838200" cy="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125209</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4688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146781</xdr:rowOff>
    </xdr:from>
    <xdr:to>
      <xdr:col>55</xdr:col>
      <xdr:colOff>50800</xdr:colOff>
      <xdr:row>38</xdr:row>
      <xdr:rowOff>76932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904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7844</xdr:rowOff>
    </xdr:from>
    <xdr:to>
      <xdr:col>50</xdr:col>
      <xdr:colOff>114300</xdr:colOff>
      <xdr:row>38</xdr:row>
      <xdr:rowOff>17079</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8750300" y="6522944"/>
          <a:ext cx="889000" cy="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148244</xdr:rowOff>
    </xdr:from>
    <xdr:to>
      <xdr:col>50</xdr:col>
      <xdr:colOff>165100</xdr:colOff>
      <xdr:row>38</xdr:row>
      <xdr:rowOff>78394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49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69521</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58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17079</xdr:rowOff>
    </xdr:from>
    <xdr:to>
      <xdr:col>45</xdr:col>
      <xdr:colOff>177800</xdr:colOff>
      <xdr:row>38</xdr:row>
      <xdr:rowOff>21834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7861300" y="6532179"/>
          <a:ext cx="889000" cy="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146964</xdr:rowOff>
    </xdr:from>
    <xdr:to>
      <xdr:col>46</xdr:col>
      <xdr:colOff>38100</xdr:colOff>
      <xdr:row>38</xdr:row>
      <xdr:rowOff>77115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906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68242</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58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21834</xdr:rowOff>
    </xdr:from>
    <xdr:to>
      <xdr:col>41</xdr:col>
      <xdr:colOff>50800</xdr:colOff>
      <xdr:row>38</xdr:row>
      <xdr:rowOff>38019</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6972300" y="6536934"/>
          <a:ext cx="889000" cy="1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147330</xdr:rowOff>
    </xdr:from>
    <xdr:to>
      <xdr:col>41</xdr:col>
      <xdr:colOff>101600</xdr:colOff>
      <xdr:row>38</xdr:row>
      <xdr:rowOff>77481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4909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68608</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58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135626</xdr:rowOff>
    </xdr:from>
    <xdr:to>
      <xdr:col>36</xdr:col>
      <xdr:colOff>165100</xdr:colOff>
      <xdr:row>38</xdr:row>
      <xdr:rowOff>65776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47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82303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254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122001</xdr:rowOff>
    </xdr:from>
    <xdr:to>
      <xdr:col>55</xdr:col>
      <xdr:colOff>50800</xdr:colOff>
      <xdr:row>38</xdr:row>
      <xdr:rowOff>52152</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46565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144878</xdr:rowOff>
    </xdr:from>
    <xdr:ext cx="469744"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31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128494</xdr:rowOff>
    </xdr:from>
    <xdr:to>
      <xdr:col>50</xdr:col>
      <xdr:colOff>165100</xdr:colOff>
      <xdr:row>38</xdr:row>
      <xdr:rowOff>58644</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47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75171</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04428" y="6247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137729</xdr:rowOff>
    </xdr:from>
    <xdr:to>
      <xdr:col>46</xdr:col>
      <xdr:colOff>38100</xdr:colOff>
      <xdr:row>38</xdr:row>
      <xdr:rowOff>67879</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48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84406</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15428" y="6256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142484</xdr:rowOff>
    </xdr:from>
    <xdr:to>
      <xdr:col>41</xdr:col>
      <xdr:colOff>101600</xdr:colOff>
      <xdr:row>38</xdr:row>
      <xdr:rowOff>72634</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48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89161</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26428" y="626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158669</xdr:rowOff>
    </xdr:from>
    <xdr:to>
      <xdr:col>36</xdr:col>
      <xdr:colOff>165100</xdr:colOff>
      <xdr:row>38</xdr:row>
      <xdr:rowOff>88819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50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79946</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37428" y="6595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123787</xdr:rowOff>
    </xdr:from>
    <xdr:to>
      <xdr:col>54</xdr:col>
      <xdr:colOff>189865</xdr:colOff>
      <xdr:row>59</xdr:row>
      <xdr:rowOff>23190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867737"/>
          <a:ext cx="1270" cy="1271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27017</xdr:rowOff>
    </xdr:from>
    <xdr:ext cx="469744"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14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23190</xdr:rowOff>
    </xdr:from>
    <xdr:to>
      <xdr:col>55</xdr:col>
      <xdr:colOff>88900</xdr:colOff>
      <xdr:row>59</xdr:row>
      <xdr:rowOff>23190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13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70464</xdr:rowOff>
    </xdr:from>
    <xdr:ext cx="599010"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642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123787</xdr:rowOff>
    </xdr:from>
    <xdr:to>
      <xdr:col>55</xdr:col>
      <xdr:colOff>88900</xdr:colOff>
      <xdr:row>51</xdr:row>
      <xdr:rowOff>123787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867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145364</xdr:rowOff>
    </xdr:from>
    <xdr:to>
      <xdr:col>55</xdr:col>
      <xdr:colOff>0</xdr:colOff>
      <xdr:row>58</xdr:row>
      <xdr:rowOff>159563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9639300" y="10089464"/>
          <a:ext cx="838200" cy="1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7752</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780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156325</xdr:rowOff>
    </xdr:from>
    <xdr:to>
      <xdr:col>55</xdr:col>
      <xdr:colOff>50800</xdr:colOff>
      <xdr:row>58</xdr:row>
      <xdr:rowOff>86475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92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145364</xdr:rowOff>
    </xdr:from>
    <xdr:to>
      <xdr:col>50</xdr:col>
      <xdr:colOff>114300</xdr:colOff>
      <xdr:row>58</xdr:row>
      <xdr:rowOff>164326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10089464"/>
          <a:ext cx="889000" cy="1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150965</xdr:rowOff>
    </xdr:from>
    <xdr:to>
      <xdr:col>50</xdr:col>
      <xdr:colOff>165100</xdr:colOff>
      <xdr:row>58</xdr:row>
      <xdr:rowOff>81115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9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97642</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72111" y="969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151956</xdr:rowOff>
    </xdr:from>
    <xdr:to>
      <xdr:col>45</xdr:col>
      <xdr:colOff>177800</xdr:colOff>
      <xdr:row>58</xdr:row>
      <xdr:rowOff>164326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7861300" y="10096056"/>
          <a:ext cx="889000" cy="1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156769</xdr:rowOff>
    </xdr:from>
    <xdr:to>
      <xdr:col>46</xdr:col>
      <xdr:colOff>38100</xdr:colOff>
      <xdr:row>58</xdr:row>
      <xdr:rowOff>86919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92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103446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970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151956</xdr:rowOff>
    </xdr:from>
    <xdr:to>
      <xdr:col>41</xdr:col>
      <xdr:colOff>50800</xdr:colOff>
      <xdr:row>58</xdr:row>
      <xdr:rowOff>162357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6972300" y="10096056"/>
          <a:ext cx="8890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3607</xdr:rowOff>
    </xdr:from>
    <xdr:to>
      <xdr:col>41</xdr:col>
      <xdr:colOff>101600</xdr:colOff>
      <xdr:row>58</xdr:row>
      <xdr:rowOff>105207</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94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121734</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972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164312</xdr:rowOff>
    </xdr:from>
    <xdr:to>
      <xdr:col>36</xdr:col>
      <xdr:colOff>165100</xdr:colOff>
      <xdr:row>58</xdr:row>
      <xdr:rowOff>94462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93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110989</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971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108763</xdr:rowOff>
    </xdr:from>
    <xdr:to>
      <xdr:col>55</xdr:col>
      <xdr:colOff>50800</xdr:colOff>
      <xdr:row>59</xdr:row>
      <xdr:rowOff>38913</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1005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23690</xdr:rowOff>
    </xdr:from>
    <xdr:ext cx="469744"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96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94564</xdr:rowOff>
    </xdr:from>
    <xdr:to>
      <xdr:col>50</xdr:col>
      <xdr:colOff>165100</xdr:colOff>
      <xdr:row>59</xdr:row>
      <xdr:rowOff>24714</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1003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15841</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04428" y="1013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113526</xdr:rowOff>
    </xdr:from>
    <xdr:to>
      <xdr:col>46</xdr:col>
      <xdr:colOff>38100</xdr:colOff>
      <xdr:row>59</xdr:row>
      <xdr:rowOff>43676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1005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34803</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15428" y="1015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101156</xdr:rowOff>
    </xdr:from>
    <xdr:to>
      <xdr:col>41</xdr:col>
      <xdr:colOff>101600</xdr:colOff>
      <xdr:row>59</xdr:row>
      <xdr:rowOff>31306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1004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22433</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26428" y="1013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111557</xdr:rowOff>
    </xdr:from>
    <xdr:to>
      <xdr:col>36</xdr:col>
      <xdr:colOff>165100</xdr:colOff>
      <xdr:row>59</xdr:row>
      <xdr:rowOff>41707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1005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32834</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1014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26791</xdr:rowOff>
    </xdr:from>
    <xdr:to>
      <xdr:col>54</xdr:col>
      <xdr:colOff>189865</xdr:colOff>
      <xdr:row>79</xdr:row>
      <xdr:rowOff>3854</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199741"/>
          <a:ext cx="1270" cy="1348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7681</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5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3854</xdr:rowOff>
    </xdr:from>
    <xdr:to>
      <xdr:col>55</xdr:col>
      <xdr:colOff>88900</xdr:colOff>
      <xdr:row>79</xdr:row>
      <xdr:rowOff>3854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4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144918</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97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26791</xdr:rowOff>
    </xdr:from>
    <xdr:to>
      <xdr:col>55</xdr:col>
      <xdr:colOff>88900</xdr:colOff>
      <xdr:row>71</xdr:row>
      <xdr:rowOff>26791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19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143968</xdr:rowOff>
    </xdr:from>
    <xdr:to>
      <xdr:col>55</xdr:col>
      <xdr:colOff>0</xdr:colOff>
      <xdr:row>77</xdr:row>
      <xdr:rowOff>153091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345618"/>
          <a:ext cx="838200" cy="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75316</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105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52439</xdr:rowOff>
    </xdr:from>
    <xdr:to>
      <xdr:col>55</xdr:col>
      <xdr:colOff>50800</xdr:colOff>
      <xdr:row>77</xdr:row>
      <xdr:rowOff>154039</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5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108383</xdr:rowOff>
    </xdr:from>
    <xdr:to>
      <xdr:col>50</xdr:col>
      <xdr:colOff>114300</xdr:colOff>
      <xdr:row>77</xdr:row>
      <xdr:rowOff>153091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3310033"/>
          <a:ext cx="889000" cy="4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8985</xdr:rowOff>
    </xdr:from>
    <xdr:to>
      <xdr:col>50</xdr:col>
      <xdr:colOff>165100</xdr:colOff>
      <xdr:row>77</xdr:row>
      <xdr:rowOff>110585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127112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298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49612</xdr:rowOff>
    </xdr:from>
    <xdr:to>
      <xdr:col>45</xdr:col>
      <xdr:colOff>177800</xdr:colOff>
      <xdr:row>77</xdr:row>
      <xdr:rowOff>108383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251262"/>
          <a:ext cx="889000" cy="58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19292</xdr:rowOff>
    </xdr:from>
    <xdr:to>
      <xdr:col>46</xdr:col>
      <xdr:colOff>38100</xdr:colOff>
      <xdr:row>77</xdr:row>
      <xdr:rowOff>120892</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137419</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29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49612</xdr:rowOff>
    </xdr:from>
    <xdr:to>
      <xdr:col>41</xdr:col>
      <xdr:colOff>50800</xdr:colOff>
      <xdr:row>78</xdr:row>
      <xdr:rowOff>12409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251262"/>
          <a:ext cx="889000" cy="13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149079</xdr:rowOff>
    </xdr:from>
    <xdr:to>
      <xdr:col>41</xdr:col>
      <xdr:colOff>101600</xdr:colOff>
      <xdr:row>77</xdr:row>
      <xdr:rowOff>79229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95756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295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103530</xdr:rowOff>
    </xdr:from>
    <xdr:to>
      <xdr:col>36</xdr:col>
      <xdr:colOff>165100</xdr:colOff>
      <xdr:row>78</xdr:row>
      <xdr:rowOff>33680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50207</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0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93168</xdr:rowOff>
    </xdr:from>
    <xdr:to>
      <xdr:col>55</xdr:col>
      <xdr:colOff>50800</xdr:colOff>
      <xdr:row>78</xdr:row>
      <xdr:rowOff>23318</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29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71595</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27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102291</xdr:rowOff>
    </xdr:from>
    <xdr:to>
      <xdr:col>50</xdr:col>
      <xdr:colOff>165100</xdr:colOff>
      <xdr:row>78</xdr:row>
      <xdr:rowOff>32441</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30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23568</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39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57583</xdr:rowOff>
    </xdr:from>
    <xdr:to>
      <xdr:col>46</xdr:col>
      <xdr:colOff>38100</xdr:colOff>
      <xdr:row>77</xdr:row>
      <xdr:rowOff>159183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25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150310</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351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170262</xdr:rowOff>
    </xdr:from>
    <xdr:to>
      <xdr:col>41</xdr:col>
      <xdr:colOff>101600</xdr:colOff>
      <xdr:row>77</xdr:row>
      <xdr:rowOff>100412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20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91539</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29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133059</xdr:rowOff>
    </xdr:from>
    <xdr:to>
      <xdr:col>36</xdr:col>
      <xdr:colOff>165100</xdr:colOff>
      <xdr:row>78</xdr:row>
      <xdr:rowOff>63209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3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54336</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42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167997</xdr:rowOff>
    </xdr:from>
    <xdr:to>
      <xdr:col>54</xdr:col>
      <xdr:colOff>189865</xdr:colOff>
      <xdr:row>99</xdr:row>
      <xdr:rowOff>67610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98497"/>
          <a:ext cx="1270" cy="1442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71437</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4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67610</xdr:rowOff>
    </xdr:from>
    <xdr:to>
      <xdr:col>55</xdr:col>
      <xdr:colOff>88900</xdr:colOff>
      <xdr:row>99</xdr:row>
      <xdr:rowOff>67610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04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114674</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37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167997</xdr:rowOff>
    </xdr:from>
    <xdr:to>
      <xdr:col>55</xdr:col>
      <xdr:colOff>88900</xdr:colOff>
      <xdr:row>90</xdr:row>
      <xdr:rowOff>167997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98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100332</xdr:rowOff>
    </xdr:from>
    <xdr:to>
      <xdr:col>55</xdr:col>
      <xdr:colOff>0</xdr:colOff>
      <xdr:row>98</xdr:row>
      <xdr:rowOff>138068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902432"/>
          <a:ext cx="838200" cy="3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11667</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470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160240</xdr:rowOff>
    </xdr:from>
    <xdr:to>
      <xdr:col>55</xdr:col>
      <xdr:colOff>50800</xdr:colOff>
      <xdr:row>97</xdr:row>
      <xdr:rowOff>90390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61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12337</xdr:rowOff>
    </xdr:from>
    <xdr:to>
      <xdr:col>50</xdr:col>
      <xdr:colOff>114300</xdr:colOff>
      <xdr:row>98</xdr:row>
      <xdr:rowOff>138068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642987"/>
          <a:ext cx="889000" cy="29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144041</xdr:rowOff>
    </xdr:from>
    <xdr:to>
      <xdr:col>50</xdr:col>
      <xdr:colOff>165100</xdr:colOff>
      <xdr:row>97</xdr:row>
      <xdr:rowOff>74191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60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90718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37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12337</xdr:rowOff>
    </xdr:from>
    <xdr:to>
      <xdr:col>45</xdr:col>
      <xdr:colOff>177800</xdr:colOff>
      <xdr:row>98</xdr:row>
      <xdr:rowOff>156829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642987"/>
          <a:ext cx="889000" cy="31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156239</xdr:rowOff>
    </xdr:from>
    <xdr:to>
      <xdr:col>46</xdr:col>
      <xdr:colOff>38100</xdr:colOff>
      <xdr:row>97</xdr:row>
      <xdr:rowOff>86389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61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77516</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70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144469</xdr:rowOff>
    </xdr:from>
    <xdr:to>
      <xdr:col>41</xdr:col>
      <xdr:colOff>50800</xdr:colOff>
      <xdr:row>98</xdr:row>
      <xdr:rowOff>156829</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946569"/>
          <a:ext cx="889000" cy="12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157398</xdr:rowOff>
    </xdr:from>
    <xdr:to>
      <xdr:col>41</xdr:col>
      <xdr:colOff>101600</xdr:colOff>
      <xdr:row>97</xdr:row>
      <xdr:rowOff>87548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61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104075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39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170723</xdr:rowOff>
    </xdr:from>
    <xdr:to>
      <xdr:col>36</xdr:col>
      <xdr:colOff>165100</xdr:colOff>
      <xdr:row>97</xdr:row>
      <xdr:rowOff>100873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62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117400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40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49532</xdr:rowOff>
    </xdr:from>
    <xdr:to>
      <xdr:col>55</xdr:col>
      <xdr:colOff>50800</xdr:colOff>
      <xdr:row>98</xdr:row>
      <xdr:rowOff>151132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85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27959</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83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87268</xdr:rowOff>
    </xdr:from>
    <xdr:to>
      <xdr:col>50</xdr:col>
      <xdr:colOff>165100</xdr:colOff>
      <xdr:row>99</xdr:row>
      <xdr:rowOff>17418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88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8545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982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132987</xdr:rowOff>
    </xdr:from>
    <xdr:to>
      <xdr:col>46</xdr:col>
      <xdr:colOff>38100</xdr:colOff>
      <xdr:row>97</xdr:row>
      <xdr:rowOff>63137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59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79664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36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106029</xdr:rowOff>
    </xdr:from>
    <xdr:to>
      <xdr:col>41</xdr:col>
      <xdr:colOff>101600</xdr:colOff>
      <xdr:row>99</xdr:row>
      <xdr:rowOff>36179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90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27306</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700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93669</xdr:rowOff>
    </xdr:from>
    <xdr:to>
      <xdr:col>36</xdr:col>
      <xdr:colOff>165100</xdr:colOff>
      <xdr:row>99</xdr:row>
      <xdr:rowOff>23819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89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14946</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98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118212</xdr:rowOff>
    </xdr:from>
    <xdr:to>
      <xdr:col>85</xdr:col>
      <xdr:colOff>126364</xdr:colOff>
      <xdr:row>38</xdr:row>
      <xdr:rowOff>112908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261712"/>
          <a:ext cx="1269" cy="1366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116735</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63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112908</xdr:rowOff>
    </xdr:from>
    <xdr:to>
      <xdr:col>86</xdr:col>
      <xdr:colOff>25400</xdr:colOff>
      <xdr:row>38</xdr:row>
      <xdr:rowOff>112908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62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64889</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03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118212</xdr:rowOff>
    </xdr:from>
    <xdr:to>
      <xdr:col>86</xdr:col>
      <xdr:colOff>25400</xdr:colOff>
      <xdr:row>30</xdr:row>
      <xdr:rowOff>118212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26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95031</xdr:rowOff>
    </xdr:from>
    <xdr:to>
      <xdr:col>85</xdr:col>
      <xdr:colOff>127000</xdr:colOff>
      <xdr:row>36</xdr:row>
      <xdr:rowOff>35321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095781"/>
          <a:ext cx="838200" cy="11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61109</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233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82682</xdr:rowOff>
    </xdr:from>
    <xdr:to>
      <xdr:col>85</xdr:col>
      <xdr:colOff>177800</xdr:colOff>
      <xdr:row>37</xdr:row>
      <xdr:rowOff>12832</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25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35321</xdr:rowOff>
    </xdr:from>
    <xdr:to>
      <xdr:col>81</xdr:col>
      <xdr:colOff>50800</xdr:colOff>
      <xdr:row>36</xdr:row>
      <xdr:rowOff>165760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207521"/>
          <a:ext cx="889000" cy="13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138186</xdr:rowOff>
    </xdr:from>
    <xdr:to>
      <xdr:col>81</xdr:col>
      <xdr:colOff>101600</xdr:colOff>
      <xdr:row>37</xdr:row>
      <xdr:rowOff>68336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1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59463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40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163612</xdr:rowOff>
    </xdr:from>
    <xdr:to>
      <xdr:col>76</xdr:col>
      <xdr:colOff>114300</xdr:colOff>
      <xdr:row>36</xdr:row>
      <xdr:rowOff>165760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6335812"/>
          <a:ext cx="889000" cy="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130322</xdr:rowOff>
    </xdr:from>
    <xdr:to>
      <xdr:col>76</xdr:col>
      <xdr:colOff>165100</xdr:colOff>
      <xdr:row>37</xdr:row>
      <xdr:rowOff>60472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51599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39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163612</xdr:rowOff>
    </xdr:from>
    <xdr:to>
      <xdr:col>71</xdr:col>
      <xdr:colOff>177800</xdr:colOff>
      <xdr:row>36</xdr:row>
      <xdr:rowOff>167498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335812"/>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114000</xdr:rowOff>
    </xdr:from>
    <xdr:to>
      <xdr:col>72</xdr:col>
      <xdr:colOff>38100</xdr:colOff>
      <xdr:row>37</xdr:row>
      <xdr:rowOff>44150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35277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37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126253</xdr:rowOff>
    </xdr:from>
    <xdr:to>
      <xdr:col>67</xdr:col>
      <xdr:colOff>101600</xdr:colOff>
      <xdr:row>37</xdr:row>
      <xdr:rowOff>56403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47530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39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44231</xdr:rowOff>
    </xdr:from>
    <xdr:to>
      <xdr:col>85</xdr:col>
      <xdr:colOff>177800</xdr:colOff>
      <xdr:row>35</xdr:row>
      <xdr:rowOff>145831</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04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67108</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589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155971</xdr:rowOff>
    </xdr:from>
    <xdr:to>
      <xdr:col>81</xdr:col>
      <xdr:colOff>101600</xdr:colOff>
      <xdr:row>36</xdr:row>
      <xdr:rowOff>86121</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15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102648</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593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114960</xdr:rowOff>
    </xdr:from>
    <xdr:to>
      <xdr:col>76</xdr:col>
      <xdr:colOff>165100</xdr:colOff>
      <xdr:row>37</xdr:row>
      <xdr:rowOff>45110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2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61637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06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112812</xdr:rowOff>
    </xdr:from>
    <xdr:to>
      <xdr:col>72</xdr:col>
      <xdr:colOff>38100</xdr:colOff>
      <xdr:row>37</xdr:row>
      <xdr:rowOff>42962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28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59489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06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116698</xdr:rowOff>
    </xdr:from>
    <xdr:to>
      <xdr:col>67</xdr:col>
      <xdr:colOff>101600</xdr:colOff>
      <xdr:row>37</xdr:row>
      <xdr:rowOff>46848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28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63375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06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71806</xdr:rowOff>
    </xdr:from>
    <xdr:to>
      <xdr:col>85</xdr:col>
      <xdr:colOff>126364</xdr:colOff>
      <xdr:row>59</xdr:row>
      <xdr:rowOff>55042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815756"/>
          <a:ext cx="1269" cy="135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58869</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17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55042</xdr:rowOff>
    </xdr:from>
    <xdr:to>
      <xdr:col>86</xdr:col>
      <xdr:colOff>25400</xdr:colOff>
      <xdr:row>59</xdr:row>
      <xdr:rowOff>55042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17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18483</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90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135,846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71806</xdr:rowOff>
    </xdr:from>
    <xdr:to>
      <xdr:col>86</xdr:col>
      <xdr:colOff>25400</xdr:colOff>
      <xdr:row>51</xdr:row>
      <xdr:rowOff>71806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815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55511</xdr:rowOff>
    </xdr:from>
    <xdr:to>
      <xdr:col>85</xdr:col>
      <xdr:colOff>127000</xdr:colOff>
      <xdr:row>58</xdr:row>
      <xdr:rowOff>26353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5481300" y="9828161"/>
          <a:ext cx="838200" cy="14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42118</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643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19241</xdr:rowOff>
    </xdr:from>
    <xdr:to>
      <xdr:col>85</xdr:col>
      <xdr:colOff>177800</xdr:colOff>
      <xdr:row>57</xdr:row>
      <xdr:rowOff>120841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79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38697</xdr:rowOff>
    </xdr:from>
    <xdr:to>
      <xdr:col>81</xdr:col>
      <xdr:colOff>50800</xdr:colOff>
      <xdr:row>57</xdr:row>
      <xdr:rowOff>55511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592300" y="9811347"/>
          <a:ext cx="889000" cy="16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37744</xdr:rowOff>
    </xdr:from>
    <xdr:to>
      <xdr:col>81</xdr:col>
      <xdr:colOff>101600</xdr:colOff>
      <xdr:row>57</xdr:row>
      <xdr:rowOff>139344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130471</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90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166827</xdr:rowOff>
    </xdr:from>
    <xdr:to>
      <xdr:col>76</xdr:col>
      <xdr:colOff>114300</xdr:colOff>
      <xdr:row>57</xdr:row>
      <xdr:rowOff>38697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9768027"/>
          <a:ext cx="889000" cy="4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64605</xdr:rowOff>
    </xdr:from>
    <xdr:to>
      <xdr:col>76</xdr:col>
      <xdr:colOff>165100</xdr:colOff>
      <xdr:row>57</xdr:row>
      <xdr:rowOff>166205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157332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92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166827</xdr:rowOff>
    </xdr:from>
    <xdr:to>
      <xdr:col>71</xdr:col>
      <xdr:colOff>177800</xdr:colOff>
      <xdr:row>57</xdr:row>
      <xdr:rowOff>50622</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768027"/>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170599</xdr:rowOff>
    </xdr:from>
    <xdr:to>
      <xdr:col>72</xdr:col>
      <xdr:colOff>38100</xdr:colOff>
      <xdr:row>57</xdr:row>
      <xdr:rowOff>100749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77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91876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86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37719</xdr:rowOff>
    </xdr:from>
    <xdr:to>
      <xdr:col>67</xdr:col>
      <xdr:colOff>101600</xdr:colOff>
      <xdr:row>57</xdr:row>
      <xdr:rowOff>139319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130446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90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147003</xdr:rowOff>
    </xdr:from>
    <xdr:to>
      <xdr:col>85</xdr:col>
      <xdr:colOff>177800</xdr:colOff>
      <xdr:row>58</xdr:row>
      <xdr:rowOff>77153</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91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125430</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89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4711</xdr:rowOff>
    </xdr:from>
    <xdr:to>
      <xdr:col>81</xdr:col>
      <xdr:colOff>101600</xdr:colOff>
      <xdr:row>57</xdr:row>
      <xdr:rowOff>106311</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77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122838</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55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159347</xdr:rowOff>
    </xdr:from>
    <xdr:to>
      <xdr:col>76</xdr:col>
      <xdr:colOff>165100</xdr:colOff>
      <xdr:row>57</xdr:row>
      <xdr:rowOff>89497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76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106024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53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116027</xdr:rowOff>
    </xdr:from>
    <xdr:to>
      <xdr:col>72</xdr:col>
      <xdr:colOff>38100</xdr:colOff>
      <xdr:row>57</xdr:row>
      <xdr:rowOff>46177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71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62704</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492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171272</xdr:rowOff>
    </xdr:from>
    <xdr:to>
      <xdr:col>67</xdr:col>
      <xdr:colOff>101600</xdr:colOff>
      <xdr:row>57</xdr:row>
      <xdr:rowOff>101422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77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117949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54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10999</xdr:rowOff>
    </xdr:from>
    <xdr:to>
      <xdr:col>85</xdr:col>
      <xdr:colOff>126364</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012499"/>
          <a:ext cx="1269" cy="1500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129126</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78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10999</xdr:rowOff>
    </xdr:from>
    <xdr:to>
      <xdr:col>86</xdr:col>
      <xdr:colOff>25400</xdr:colOff>
      <xdr:row>70</xdr:row>
      <xdr:rowOff>10999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139836</xdr:rowOff>
    </xdr:from>
    <xdr:to>
      <xdr:col>85</xdr:col>
      <xdr:colOff>127000</xdr:colOff>
      <xdr:row>78</xdr:row>
      <xdr:rowOff>129984</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5481300" y="13341486"/>
          <a:ext cx="838200" cy="16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9377</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382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30950</xdr:rowOff>
    </xdr:from>
    <xdr:to>
      <xdr:col>85</xdr:col>
      <xdr:colOff>177800</xdr:colOff>
      <xdr:row>78</xdr:row>
      <xdr:rowOff>132550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0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129984</xdr:rowOff>
    </xdr:from>
    <xdr:to>
      <xdr:col>81</xdr:col>
      <xdr:colOff>50800</xdr:colOff>
      <xdr:row>78</xdr:row>
      <xdr:rowOff>134282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4592300" y="13503084"/>
          <a:ext cx="889000" cy="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31886</xdr:rowOff>
    </xdr:from>
    <xdr:to>
      <xdr:col>81</xdr:col>
      <xdr:colOff>101600</xdr:colOff>
      <xdr:row>78</xdr:row>
      <xdr:rowOff>133486</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150013</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18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134282</xdr:rowOff>
    </xdr:from>
    <xdr:to>
      <xdr:col>76</xdr:col>
      <xdr:colOff>114300</xdr:colOff>
      <xdr:row>78</xdr:row>
      <xdr:rowOff>135882</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3703300" y="13507382"/>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34128</xdr:rowOff>
    </xdr:from>
    <xdr:to>
      <xdr:col>76</xdr:col>
      <xdr:colOff>165100</xdr:colOff>
      <xdr:row>78</xdr:row>
      <xdr:rowOff>135728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152255</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18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135882</xdr:rowOff>
    </xdr:from>
    <xdr:to>
      <xdr:col>71</xdr:col>
      <xdr:colOff>177800</xdr:colOff>
      <xdr:row>78</xdr:row>
      <xdr:rowOff>138009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2814300" y="13508982"/>
          <a:ext cx="889000" cy="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161710</xdr:rowOff>
    </xdr:from>
    <xdr:to>
      <xdr:col>72</xdr:col>
      <xdr:colOff>38100</xdr:colOff>
      <xdr:row>78</xdr:row>
      <xdr:rowOff>91860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3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108387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1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12684</xdr:rowOff>
    </xdr:from>
    <xdr:to>
      <xdr:col>67</xdr:col>
      <xdr:colOff>101600</xdr:colOff>
      <xdr:row>78</xdr:row>
      <xdr:rowOff>114284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3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130811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16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89036</xdr:rowOff>
    </xdr:from>
    <xdr:to>
      <xdr:col>85</xdr:col>
      <xdr:colOff>177800</xdr:colOff>
      <xdr:row>78</xdr:row>
      <xdr:rowOff>19186</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29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111913</xdr:rowOff>
    </xdr:from>
    <xdr:ext cx="469744"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142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79184</xdr:rowOff>
    </xdr:from>
    <xdr:to>
      <xdr:col>81</xdr:col>
      <xdr:colOff>101600</xdr:colOff>
      <xdr:row>79</xdr:row>
      <xdr:rowOff>9334</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45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461</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2017" y="135450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83482</xdr:rowOff>
    </xdr:from>
    <xdr:to>
      <xdr:col>76</xdr:col>
      <xdr:colOff>165100</xdr:colOff>
      <xdr:row>79</xdr:row>
      <xdr:rowOff>13632</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45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4759</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3017" y="13549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85082</xdr:rowOff>
    </xdr:from>
    <xdr:to>
      <xdr:col>72</xdr:col>
      <xdr:colOff>38100</xdr:colOff>
      <xdr:row>79</xdr:row>
      <xdr:rowOff>15232</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45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6359</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4017" y="13550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87209</xdr:rowOff>
    </xdr:from>
    <xdr:to>
      <xdr:col>67</xdr:col>
      <xdr:colOff>101600</xdr:colOff>
      <xdr:row>79</xdr:row>
      <xdr:rowOff>17359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46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8486</xdr:rowOff>
    </xdr:from>
    <xdr:ext cx="313932"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57333" y="135530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84803</xdr:rowOff>
    </xdr:from>
    <xdr:to>
      <xdr:col>85</xdr:col>
      <xdr:colOff>126364</xdr:colOff>
      <xdr:row>98</xdr:row>
      <xdr:rowOff>87089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343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90916</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87089</xdr:rowOff>
    </xdr:from>
    <xdr:to>
      <xdr:col>86</xdr:col>
      <xdr:colOff>25400</xdr:colOff>
      <xdr:row>98</xdr:row>
      <xdr:rowOff>87089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8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31480</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119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84803</xdr:rowOff>
    </xdr:from>
    <xdr:to>
      <xdr:col>86</xdr:col>
      <xdr:colOff>25400</xdr:colOff>
      <xdr:row>89</xdr:row>
      <xdr:rowOff>84803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34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17138</xdr:rowOff>
    </xdr:from>
    <xdr:to>
      <xdr:col>85</xdr:col>
      <xdr:colOff>127000</xdr:colOff>
      <xdr:row>96</xdr:row>
      <xdr:rowOff>20126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5481300" y="16476338"/>
          <a:ext cx="838200" cy="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28289</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144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5412</xdr:rowOff>
    </xdr:from>
    <xdr:to>
      <xdr:col>85</xdr:col>
      <xdr:colOff>177800</xdr:colOff>
      <xdr:row>95</xdr:row>
      <xdr:rowOff>107012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29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17138</xdr:rowOff>
    </xdr:from>
    <xdr:to>
      <xdr:col>81</xdr:col>
      <xdr:colOff>50800</xdr:colOff>
      <xdr:row>96</xdr:row>
      <xdr:rowOff>18918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476338"/>
          <a:ext cx="889000" cy="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28403</xdr:rowOff>
    </xdr:from>
    <xdr:to>
      <xdr:col>81</xdr:col>
      <xdr:colOff>101600</xdr:colOff>
      <xdr:row>95</xdr:row>
      <xdr:rowOff>130003</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146530</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09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18918</xdr:rowOff>
    </xdr:from>
    <xdr:to>
      <xdr:col>76</xdr:col>
      <xdr:colOff>114300</xdr:colOff>
      <xdr:row>96</xdr:row>
      <xdr:rowOff>43312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478118"/>
          <a:ext cx="889000" cy="2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23864</xdr:rowOff>
    </xdr:from>
    <xdr:to>
      <xdr:col>76</xdr:col>
      <xdr:colOff>165100</xdr:colOff>
      <xdr:row>95</xdr:row>
      <xdr:rowOff>125464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141991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0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153400</xdr:rowOff>
    </xdr:from>
    <xdr:to>
      <xdr:col>71</xdr:col>
      <xdr:colOff>177800</xdr:colOff>
      <xdr:row>96</xdr:row>
      <xdr:rowOff>43312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441150"/>
          <a:ext cx="889000" cy="6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85536</xdr:rowOff>
    </xdr:from>
    <xdr:to>
      <xdr:col>72</xdr:col>
      <xdr:colOff>38100</xdr:colOff>
      <xdr:row>96</xdr:row>
      <xdr:rowOff>15686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32213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14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74890</xdr:rowOff>
    </xdr:from>
    <xdr:to>
      <xdr:col>67</xdr:col>
      <xdr:colOff>101600</xdr:colOff>
      <xdr:row>96</xdr:row>
      <xdr:rowOff>5040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21567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13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140776</xdr:rowOff>
    </xdr:from>
    <xdr:to>
      <xdr:col>85</xdr:col>
      <xdr:colOff>177800</xdr:colOff>
      <xdr:row>96</xdr:row>
      <xdr:rowOff>70926</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42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119203</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40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137788</xdr:rowOff>
    </xdr:from>
    <xdr:to>
      <xdr:col>81</xdr:col>
      <xdr:colOff>101600</xdr:colOff>
      <xdr:row>96</xdr:row>
      <xdr:rowOff>67938</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42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59065</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51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139568</xdr:rowOff>
    </xdr:from>
    <xdr:to>
      <xdr:col>76</xdr:col>
      <xdr:colOff>165100</xdr:colOff>
      <xdr:row>96</xdr:row>
      <xdr:rowOff>69718</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42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60845</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52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163962</xdr:rowOff>
    </xdr:from>
    <xdr:to>
      <xdr:col>72</xdr:col>
      <xdr:colOff>38100</xdr:colOff>
      <xdr:row>96</xdr:row>
      <xdr:rowOff>94112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45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85239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54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102600</xdr:rowOff>
    </xdr:from>
    <xdr:to>
      <xdr:col>67</xdr:col>
      <xdr:colOff>101600</xdr:colOff>
      <xdr:row>96</xdr:row>
      <xdr:rowOff>32750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39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23877</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48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80127</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566527"/>
          <a:ext cx="1269" cy="1088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167901</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83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26804</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34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23,803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80127</xdr:rowOff>
    </xdr:from>
    <xdr:to>
      <xdr:col>116</xdr:col>
      <xdr:colOff>152400</xdr:colOff>
      <xdr:row>32</xdr:row>
      <xdr:rowOff>80127</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56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85351</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290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62474</xdr:rowOff>
    </xdr:from>
    <xdr:to>
      <xdr:col>116</xdr:col>
      <xdr:colOff>114300</xdr:colOff>
      <xdr:row>38</xdr:row>
      <xdr:rowOff>164074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57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72486</xdr:rowOff>
    </xdr:from>
    <xdr:to>
      <xdr:col>112</xdr:col>
      <xdr:colOff>38100</xdr:colOff>
      <xdr:row>39</xdr:row>
      <xdr:rowOff>2636</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19164</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62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71755</xdr:rowOff>
    </xdr:from>
    <xdr:to>
      <xdr:col>107</xdr:col>
      <xdr:colOff>101600</xdr:colOff>
      <xdr:row>39</xdr:row>
      <xdr:rowOff>1905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18432</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85562</xdr:rowOff>
    </xdr:from>
    <xdr:to>
      <xdr:col>102</xdr:col>
      <xdr:colOff>165100</xdr:colOff>
      <xdr:row>39</xdr:row>
      <xdr:rowOff>15712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0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32240</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88333" y="637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84831</xdr:rowOff>
    </xdr:from>
    <xdr:to>
      <xdr:col>98</xdr:col>
      <xdr:colOff>38100</xdr:colOff>
      <xdr:row>39</xdr:row>
      <xdr:rowOff>14981</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31508</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99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40901</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56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総務費については、前年度比で</a:t>
          </a:r>
          <a:r>
            <a:rPr kumimoji="1" lang="ja-JP" altLang="en-US" sz="1100">
              <a:solidFill>
                <a:sysClr val="windowText" lastClr="000000"/>
              </a:solidFill>
              <a:effectLst/>
              <a:latin typeface="+mn-lt"/>
              <a:ea typeface="+mn-ea"/>
              <a:cs typeface="+mn-cs"/>
            </a:rPr>
            <a:t>７６，１５２</a:t>
          </a:r>
          <a:r>
            <a:rPr kumimoji="1" lang="ja-JP" altLang="ja-JP" sz="1100">
              <a:solidFill>
                <a:sysClr val="windowText" lastClr="000000"/>
              </a:solidFill>
              <a:effectLst/>
              <a:latin typeface="+mn-lt"/>
              <a:ea typeface="+mn-ea"/>
              <a:cs typeface="+mn-cs"/>
            </a:rPr>
            <a:t>円の増</a:t>
          </a:r>
          <a:r>
            <a:rPr kumimoji="1" lang="ja-JP" altLang="ja-JP" sz="1100">
              <a:solidFill>
                <a:schemeClr val="dk1"/>
              </a:solidFill>
              <a:effectLst/>
              <a:latin typeface="+mn-lt"/>
              <a:ea typeface="+mn-ea"/>
              <a:cs typeface="+mn-cs"/>
            </a:rPr>
            <a:t>加となっているが、これは、</a:t>
          </a:r>
          <a:r>
            <a:rPr kumimoji="1" lang="ja-JP" altLang="en-US" sz="1100">
              <a:solidFill>
                <a:schemeClr val="dk1"/>
              </a:solidFill>
              <a:effectLst/>
              <a:latin typeface="+mn-lt"/>
              <a:ea typeface="+mn-ea"/>
              <a:cs typeface="+mn-cs"/>
            </a:rPr>
            <a:t>モーターボート</a:t>
          </a:r>
          <a:r>
            <a:rPr kumimoji="1" lang="ja-JP" altLang="ja-JP" sz="1100">
              <a:solidFill>
                <a:schemeClr val="dk1"/>
              </a:solidFill>
              <a:effectLst/>
              <a:latin typeface="+mn-lt"/>
              <a:ea typeface="+mn-ea"/>
              <a:cs typeface="+mn-cs"/>
            </a:rPr>
            <a:t>基金積立金</a:t>
          </a:r>
          <a:r>
            <a:rPr kumimoji="1" lang="ja-JP" altLang="en-US" sz="1100">
              <a:solidFill>
                <a:schemeClr val="dk1"/>
              </a:solidFill>
              <a:effectLst/>
              <a:latin typeface="+mn-lt"/>
              <a:ea typeface="+mn-ea"/>
              <a:cs typeface="+mn-cs"/>
            </a:rPr>
            <a:t>の増加及び土地開発公社貸付金</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皆増</a:t>
          </a:r>
          <a:r>
            <a:rPr kumimoji="1" lang="ja-JP" altLang="ja-JP" sz="1100">
              <a:solidFill>
                <a:schemeClr val="dk1"/>
              </a:solidFill>
              <a:effectLst/>
              <a:latin typeface="+mn-lt"/>
              <a:ea typeface="+mn-ea"/>
              <a:cs typeface="+mn-cs"/>
            </a:rPr>
            <a:t>による臨時的な影響によるもの。</a:t>
          </a:r>
          <a:endParaRPr lang="ja-JP" altLang="ja-JP" sz="1400">
            <a:effectLst/>
          </a:endParaRPr>
        </a:p>
        <a:p>
          <a:r>
            <a:rPr kumimoji="1" lang="ja-JP" altLang="ja-JP" sz="1100">
              <a:solidFill>
                <a:schemeClr val="dk1"/>
              </a:solidFill>
              <a:effectLst/>
              <a:latin typeface="+mn-lt"/>
              <a:ea typeface="+mn-ea"/>
              <a:cs typeface="+mn-cs"/>
            </a:rPr>
            <a:t>　民生費については、前年度比で</a:t>
          </a:r>
          <a:r>
            <a:rPr kumimoji="1" lang="ja-JP" altLang="en-US" sz="1100">
              <a:solidFill>
                <a:schemeClr val="dk1"/>
              </a:solidFill>
              <a:effectLst/>
              <a:latin typeface="+mn-lt"/>
              <a:ea typeface="+mn-ea"/>
              <a:cs typeface="+mn-cs"/>
            </a:rPr>
            <a:t>５，３０４</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となった。これは、</a:t>
          </a:r>
          <a:r>
            <a:rPr kumimoji="1" lang="ja-JP" altLang="en-US" sz="1100">
              <a:solidFill>
                <a:schemeClr val="dk1"/>
              </a:solidFill>
              <a:effectLst/>
              <a:latin typeface="+mn-lt"/>
              <a:ea typeface="+mn-ea"/>
              <a:cs typeface="+mn-cs"/>
            </a:rPr>
            <a:t>障害福祉サービス費の増加が</a:t>
          </a:r>
          <a:r>
            <a:rPr lang="ja-JP" altLang="ja-JP" sz="1100" b="0" i="0" baseline="0">
              <a:solidFill>
                <a:schemeClr val="dk1"/>
              </a:solidFill>
              <a:effectLst/>
              <a:latin typeface="+mn-lt"/>
              <a:ea typeface="+mn-ea"/>
              <a:cs typeface="+mn-cs"/>
            </a:rPr>
            <a:t>主な要因である。</a:t>
          </a:r>
          <a:endParaRPr lang="ja-JP" altLang="ja-JP" sz="1400">
            <a:effectLst/>
          </a:endParaRPr>
        </a:p>
        <a:p>
          <a:r>
            <a:rPr kumimoji="1" lang="ja-JP" altLang="ja-JP" sz="1100">
              <a:solidFill>
                <a:schemeClr val="dk1"/>
              </a:solidFill>
              <a:effectLst/>
              <a:latin typeface="+mn-lt"/>
              <a:ea typeface="+mn-ea"/>
              <a:cs typeface="+mn-cs"/>
            </a:rPr>
            <a:t>　衛生費については、前年度比で</a:t>
          </a:r>
          <a:r>
            <a:rPr kumimoji="1" lang="ja-JP" altLang="en-US" sz="1100">
              <a:solidFill>
                <a:schemeClr val="dk1"/>
              </a:solidFill>
              <a:effectLst/>
              <a:latin typeface="+mn-lt"/>
              <a:ea typeface="+mn-ea"/>
              <a:cs typeface="+mn-cs"/>
            </a:rPr>
            <a:t>１２，７４７</a:t>
          </a:r>
          <a:r>
            <a:rPr kumimoji="1" lang="ja-JP" altLang="ja-JP" sz="1100">
              <a:solidFill>
                <a:schemeClr val="dk1"/>
              </a:solidFill>
              <a:effectLst/>
              <a:latin typeface="+mn-lt"/>
              <a:ea typeface="+mn-ea"/>
              <a:cs typeface="+mn-cs"/>
            </a:rPr>
            <a:t>円の増加となった。これは、クリーンセンター長寿命化事業</a:t>
          </a:r>
          <a:r>
            <a:rPr kumimoji="1" lang="ja-JP" altLang="en-US" sz="1100">
              <a:solidFill>
                <a:schemeClr val="dk1"/>
              </a:solidFill>
              <a:effectLst/>
              <a:latin typeface="+mn-lt"/>
              <a:ea typeface="+mn-ea"/>
              <a:cs typeface="+mn-cs"/>
            </a:rPr>
            <a:t>の本格化に伴う</a:t>
          </a:r>
          <a:r>
            <a:rPr kumimoji="1" lang="ja-JP" altLang="ja-JP" sz="1100">
              <a:solidFill>
                <a:schemeClr val="dk1"/>
              </a:solidFill>
              <a:effectLst/>
              <a:latin typeface="+mn-lt"/>
              <a:ea typeface="+mn-ea"/>
              <a:cs typeface="+mn-cs"/>
            </a:rPr>
            <a:t>増加が主な要因である。</a:t>
          </a:r>
          <a:endParaRPr lang="ja-JP" altLang="ja-JP" sz="1400">
            <a:effectLst/>
          </a:endParaRPr>
        </a:p>
        <a:p>
          <a:r>
            <a:rPr kumimoji="1" lang="ja-JP" altLang="ja-JP" sz="1100">
              <a:solidFill>
                <a:schemeClr val="dk1"/>
              </a:solidFill>
              <a:effectLst/>
              <a:latin typeface="+mn-lt"/>
              <a:ea typeface="+mn-ea"/>
              <a:cs typeface="+mn-cs"/>
            </a:rPr>
            <a:t>　土木費については、前年度比</a:t>
          </a:r>
          <a:r>
            <a:rPr kumimoji="1" lang="ja-JP" altLang="en-US" sz="1100">
              <a:solidFill>
                <a:schemeClr val="dk1"/>
              </a:solidFill>
              <a:effectLst/>
              <a:latin typeface="+mn-lt"/>
              <a:ea typeface="+mn-ea"/>
              <a:cs typeface="+mn-cs"/>
            </a:rPr>
            <a:t>２，３１１</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となった。これは、</a:t>
          </a:r>
          <a:r>
            <a:rPr kumimoji="1" lang="ja-JP" altLang="en-US" sz="1100">
              <a:solidFill>
                <a:schemeClr val="dk1"/>
              </a:solidFill>
              <a:effectLst/>
              <a:latin typeface="+mn-lt"/>
              <a:ea typeface="+mn-ea"/>
              <a:cs typeface="+mn-cs"/>
            </a:rPr>
            <a:t>土地利用構想等検討委託料や市営住宅の解体工事費</a:t>
          </a:r>
          <a:r>
            <a:rPr kumimoji="1" lang="ja-JP" altLang="ja-JP" sz="1100">
              <a:solidFill>
                <a:schemeClr val="dk1"/>
              </a:solidFill>
              <a:effectLst/>
              <a:latin typeface="+mn-lt"/>
              <a:ea typeface="+mn-ea"/>
              <a:cs typeface="+mn-cs"/>
            </a:rPr>
            <a:t>が主な要因である。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愛知県蒲郡市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財政調整基金の残額については、</a:t>
          </a:r>
          <a:r>
            <a:rPr kumimoji="1" lang="ja-JP" altLang="en-US" sz="1200">
              <a:solidFill>
                <a:schemeClr val="dk1"/>
              </a:solidFill>
              <a:effectLst/>
              <a:latin typeface="+mn-lt"/>
              <a:ea typeface="+mn-ea"/>
              <a:cs typeface="+mn-cs"/>
            </a:rPr>
            <a:t>財源不足の為</a:t>
          </a:r>
          <a:r>
            <a:rPr kumimoji="1" lang="en-US" altLang="ja-JP" sz="1200">
              <a:solidFill>
                <a:schemeClr val="dk1"/>
              </a:solidFill>
              <a:effectLst/>
              <a:latin typeface="+mn-lt"/>
              <a:ea typeface="+mn-ea"/>
              <a:cs typeface="+mn-cs"/>
            </a:rPr>
            <a:t>1,000,000</a:t>
          </a:r>
          <a:r>
            <a:rPr kumimoji="1" lang="ja-JP" altLang="en-US" sz="1200">
              <a:solidFill>
                <a:schemeClr val="dk1"/>
              </a:solidFill>
              <a:effectLst/>
              <a:latin typeface="+mn-lt"/>
              <a:ea typeface="+mn-ea"/>
              <a:cs typeface="+mn-cs"/>
            </a:rPr>
            <a:t>千円を取り崩した。積立金として</a:t>
          </a:r>
          <a:r>
            <a:rPr kumimoji="1" lang="ja-JP" altLang="ja-JP" sz="1200">
              <a:solidFill>
                <a:schemeClr val="dk1"/>
              </a:solidFill>
              <a:effectLst/>
              <a:latin typeface="+mn-lt"/>
              <a:ea typeface="+mn-ea"/>
              <a:cs typeface="+mn-cs"/>
            </a:rPr>
            <a:t>利子収入</a:t>
          </a:r>
          <a:r>
            <a:rPr kumimoji="1" lang="en-US" altLang="ja-JP" sz="1200">
              <a:solidFill>
                <a:schemeClr val="dk1"/>
              </a:solidFill>
              <a:effectLst/>
              <a:latin typeface="+mn-lt"/>
              <a:ea typeface="+mn-ea"/>
              <a:cs typeface="+mn-cs"/>
            </a:rPr>
            <a:t>45,001</a:t>
          </a:r>
          <a:r>
            <a:rPr kumimoji="1" lang="ja-JP" altLang="ja-JP" sz="1200">
              <a:solidFill>
                <a:schemeClr val="dk1"/>
              </a:solidFill>
              <a:effectLst/>
              <a:latin typeface="+mn-lt"/>
              <a:ea typeface="+mn-ea"/>
              <a:cs typeface="+mn-cs"/>
            </a:rPr>
            <a:t>千円、土地区画整理事業特別会計繰入金</a:t>
          </a:r>
          <a:r>
            <a:rPr kumimoji="1" lang="en-US" altLang="ja-JP" sz="1200">
              <a:solidFill>
                <a:schemeClr val="dk1"/>
              </a:solidFill>
              <a:effectLst/>
              <a:latin typeface="+mn-lt"/>
              <a:ea typeface="+mn-ea"/>
              <a:cs typeface="+mn-cs"/>
            </a:rPr>
            <a:t>56,500</a:t>
          </a:r>
          <a:r>
            <a:rPr kumimoji="1" lang="ja-JP" altLang="ja-JP" sz="1200">
              <a:solidFill>
                <a:schemeClr val="dk1"/>
              </a:solidFill>
              <a:effectLst/>
              <a:latin typeface="+mn-lt"/>
              <a:ea typeface="+mn-ea"/>
              <a:cs typeface="+mn-cs"/>
            </a:rPr>
            <a:t>千円、公共用地対策事業特別会計繰入金</a:t>
          </a:r>
          <a:r>
            <a:rPr kumimoji="1" lang="en-US" altLang="ja-JP" sz="1200">
              <a:solidFill>
                <a:schemeClr val="dk1"/>
              </a:solidFill>
              <a:effectLst/>
              <a:latin typeface="+mn-lt"/>
              <a:ea typeface="+mn-ea"/>
              <a:cs typeface="+mn-cs"/>
            </a:rPr>
            <a:t>82,700</a:t>
          </a:r>
          <a:r>
            <a:rPr kumimoji="1" lang="ja-JP" altLang="ja-JP" sz="1200">
              <a:solidFill>
                <a:schemeClr val="dk1"/>
              </a:solidFill>
              <a:effectLst/>
              <a:latin typeface="+mn-lt"/>
              <a:ea typeface="+mn-ea"/>
              <a:cs typeface="+mn-cs"/>
            </a:rPr>
            <a:t>千円を加えた</a:t>
          </a:r>
          <a:r>
            <a:rPr kumimoji="1" lang="en-US" altLang="ja-JP" sz="1200">
              <a:solidFill>
                <a:schemeClr val="dk1"/>
              </a:solidFill>
              <a:effectLst/>
              <a:latin typeface="+mn-lt"/>
              <a:ea typeface="+mn-ea"/>
              <a:cs typeface="+mn-cs"/>
            </a:rPr>
            <a:t>184,201</a:t>
          </a:r>
          <a:r>
            <a:rPr kumimoji="1" lang="ja-JP" altLang="ja-JP" sz="1200">
              <a:solidFill>
                <a:schemeClr val="dk1"/>
              </a:solidFill>
              <a:effectLst/>
              <a:latin typeface="+mn-lt"/>
              <a:ea typeface="+mn-ea"/>
              <a:cs typeface="+mn-cs"/>
            </a:rPr>
            <a:t>千円を積み立てた</a:t>
          </a:r>
          <a:r>
            <a:rPr kumimoji="1" lang="ja-JP" altLang="en-US" sz="1200">
              <a:solidFill>
                <a:schemeClr val="dk1"/>
              </a:solidFill>
              <a:effectLst/>
              <a:latin typeface="+mn-lt"/>
              <a:ea typeface="+mn-ea"/>
              <a:cs typeface="+mn-cs"/>
            </a:rPr>
            <a:t>ものの</a:t>
          </a:r>
          <a:r>
            <a:rPr kumimoji="1" lang="ja-JP" altLang="ja-JP" sz="1200">
              <a:solidFill>
                <a:schemeClr val="dk1"/>
              </a:solidFill>
              <a:effectLst/>
              <a:latin typeface="+mn-lt"/>
              <a:ea typeface="+mn-ea"/>
              <a:cs typeface="+mn-cs"/>
            </a:rPr>
            <a:t>、令和</a:t>
          </a:r>
          <a:r>
            <a:rPr kumimoji="1" lang="ja-JP" altLang="en-US" sz="1200">
              <a:solidFill>
                <a:schemeClr val="dk1"/>
              </a:solidFill>
              <a:effectLst/>
              <a:latin typeface="+mn-lt"/>
              <a:ea typeface="+mn-ea"/>
              <a:cs typeface="+mn-cs"/>
            </a:rPr>
            <a:t>５</a:t>
          </a:r>
          <a:r>
            <a:rPr kumimoji="1" lang="ja-JP" altLang="ja-JP" sz="1200">
              <a:solidFill>
                <a:schemeClr val="dk1"/>
              </a:solidFill>
              <a:effectLst/>
              <a:latin typeface="+mn-lt"/>
              <a:ea typeface="+mn-ea"/>
              <a:cs typeface="+mn-cs"/>
            </a:rPr>
            <a:t>年度末残高は</a:t>
          </a:r>
          <a:r>
            <a:rPr kumimoji="1" lang="en-US" altLang="ja-JP" sz="1200">
              <a:solidFill>
                <a:schemeClr val="dk1"/>
              </a:solidFill>
              <a:effectLst/>
              <a:latin typeface="+mn-lt"/>
              <a:ea typeface="+mn-ea"/>
              <a:cs typeface="+mn-cs"/>
            </a:rPr>
            <a:t>815,798</a:t>
          </a:r>
          <a:r>
            <a:rPr kumimoji="1" lang="ja-JP" altLang="ja-JP" sz="1200">
              <a:solidFill>
                <a:schemeClr val="dk1"/>
              </a:solidFill>
              <a:effectLst/>
              <a:latin typeface="+mn-lt"/>
              <a:ea typeface="+mn-ea"/>
              <a:cs typeface="+mn-cs"/>
            </a:rPr>
            <a:t>千円の</a:t>
          </a:r>
          <a:r>
            <a:rPr kumimoji="1" lang="ja-JP" altLang="en-US" sz="1200">
              <a:solidFill>
                <a:schemeClr val="dk1"/>
              </a:solidFill>
              <a:effectLst/>
              <a:latin typeface="+mn-lt"/>
              <a:ea typeface="+mn-ea"/>
              <a:cs typeface="+mn-cs"/>
            </a:rPr>
            <a:t>減</a:t>
          </a:r>
          <a:r>
            <a:rPr kumimoji="1" lang="ja-JP" altLang="ja-JP" sz="1200">
              <a:solidFill>
                <a:schemeClr val="dk1"/>
              </a:solidFill>
              <a:effectLst/>
              <a:latin typeface="+mn-lt"/>
              <a:ea typeface="+mn-ea"/>
              <a:cs typeface="+mn-cs"/>
            </a:rPr>
            <a:t>となった。標準財政規模比についても、</a:t>
          </a:r>
          <a:r>
            <a:rPr kumimoji="1" lang="en-US" altLang="ja-JP" sz="1200">
              <a:solidFill>
                <a:schemeClr val="dk1"/>
              </a:solidFill>
              <a:effectLst/>
              <a:latin typeface="+mn-lt"/>
              <a:ea typeface="+mn-ea"/>
              <a:cs typeface="+mn-cs"/>
            </a:rPr>
            <a:t>5.13</a:t>
          </a:r>
          <a:r>
            <a:rPr kumimoji="1" lang="ja-JP" altLang="ja-JP" sz="1200">
              <a:solidFill>
                <a:schemeClr val="dk1"/>
              </a:solidFill>
              <a:effectLst/>
              <a:latin typeface="+mn-lt"/>
              <a:ea typeface="+mn-ea"/>
              <a:cs typeface="+mn-cs"/>
            </a:rPr>
            <a:t>ポイント</a:t>
          </a:r>
          <a:r>
            <a:rPr kumimoji="1" lang="ja-JP" altLang="en-US" sz="1200">
              <a:solidFill>
                <a:schemeClr val="dk1"/>
              </a:solidFill>
              <a:effectLst/>
              <a:latin typeface="+mn-lt"/>
              <a:ea typeface="+mn-ea"/>
              <a:cs typeface="+mn-cs"/>
            </a:rPr>
            <a:t>の減少となっている</a:t>
          </a:r>
          <a:r>
            <a:rPr kumimoji="1" lang="ja-JP" altLang="ja-JP" sz="1200">
              <a:solidFill>
                <a:schemeClr val="dk1"/>
              </a:solidFill>
              <a:effectLst/>
              <a:latin typeface="+mn-lt"/>
              <a:ea typeface="+mn-ea"/>
              <a:cs typeface="+mn-cs"/>
            </a:rPr>
            <a:t>。</a:t>
          </a:r>
          <a:endParaRPr lang="ja-JP" altLang="ja-JP" sz="1200">
            <a:effectLst/>
          </a:endParaRPr>
        </a:p>
        <a:p>
          <a:r>
            <a:rPr kumimoji="1" lang="ja-JP" altLang="ja-JP" sz="1200">
              <a:solidFill>
                <a:schemeClr val="dk1"/>
              </a:solidFill>
              <a:effectLst/>
              <a:latin typeface="+mn-lt"/>
              <a:ea typeface="+mn-ea"/>
              <a:cs typeface="+mn-cs"/>
            </a:rPr>
            <a:t>　実質収支</a:t>
          </a:r>
          <a:r>
            <a:rPr kumimoji="1" lang="ja-JP" altLang="en-US" sz="1200">
              <a:solidFill>
                <a:schemeClr val="dk1"/>
              </a:solidFill>
              <a:effectLst/>
              <a:latin typeface="+mn-lt"/>
              <a:ea typeface="+mn-ea"/>
              <a:cs typeface="+mn-cs"/>
            </a:rPr>
            <a:t>額</a:t>
          </a:r>
          <a:r>
            <a:rPr kumimoji="1" lang="ja-JP" altLang="ja-JP" sz="1200">
              <a:solidFill>
                <a:schemeClr val="dk1"/>
              </a:solidFill>
              <a:effectLst/>
              <a:latin typeface="+mn-lt"/>
              <a:ea typeface="+mn-ea"/>
              <a:cs typeface="+mn-cs"/>
            </a:rPr>
            <a:t>については、</a:t>
          </a:r>
          <a:r>
            <a:rPr kumimoji="1" lang="ja-JP" altLang="en-US" sz="1200">
              <a:solidFill>
                <a:schemeClr val="dk1"/>
              </a:solidFill>
              <a:effectLst/>
              <a:latin typeface="+mn-lt"/>
              <a:ea typeface="+mn-ea"/>
              <a:cs typeface="+mn-cs"/>
            </a:rPr>
            <a:t>歳入歳出差引額が増加した為、金額としては</a:t>
          </a:r>
          <a:r>
            <a:rPr kumimoji="1" lang="en-US" altLang="ja-JP" sz="1200">
              <a:solidFill>
                <a:schemeClr val="dk1"/>
              </a:solidFill>
              <a:effectLst/>
              <a:latin typeface="+mn-lt"/>
              <a:ea typeface="+mn-ea"/>
              <a:cs typeface="+mn-cs"/>
            </a:rPr>
            <a:t>425,404</a:t>
          </a:r>
          <a:r>
            <a:rPr kumimoji="1" lang="ja-JP" altLang="en-US" sz="1200">
              <a:solidFill>
                <a:schemeClr val="dk1"/>
              </a:solidFill>
              <a:effectLst/>
              <a:latin typeface="+mn-lt"/>
              <a:ea typeface="+mn-ea"/>
              <a:cs typeface="+mn-cs"/>
            </a:rPr>
            <a:t>千円増加し、比率としては</a:t>
          </a:r>
          <a:r>
            <a:rPr kumimoji="1" lang="en-US" altLang="ja-JP" sz="1200">
              <a:solidFill>
                <a:schemeClr val="dk1"/>
              </a:solidFill>
              <a:effectLst/>
              <a:latin typeface="+mn-lt"/>
              <a:ea typeface="+mn-ea"/>
              <a:cs typeface="+mn-cs"/>
            </a:rPr>
            <a:t>2.14</a:t>
          </a:r>
          <a:r>
            <a:rPr kumimoji="1" lang="ja-JP" altLang="en-US" sz="1200">
              <a:solidFill>
                <a:schemeClr val="dk1"/>
              </a:solidFill>
              <a:effectLst/>
              <a:latin typeface="+mn-lt"/>
              <a:ea typeface="+mn-ea"/>
              <a:cs typeface="+mn-cs"/>
            </a:rPr>
            <a:t>ポイント増加した</a:t>
          </a:r>
          <a:r>
            <a:rPr kumimoji="1" lang="ja-JP" altLang="ja-JP" sz="1200">
              <a:solidFill>
                <a:schemeClr val="dk1"/>
              </a:solidFill>
              <a:effectLst/>
              <a:latin typeface="+mn-lt"/>
              <a:ea typeface="+mn-ea"/>
              <a:cs typeface="+mn-cs"/>
            </a:rPr>
            <a:t>。</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愛知県蒲郡市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蒲郡市においては、一般会計をはじめとする全会計において黒字となっており、連結赤字比率はない。</a:t>
          </a:r>
          <a:endParaRPr lang="ja-JP" altLang="ja-JP" sz="1200">
            <a:effectLst/>
          </a:endParaRPr>
        </a:p>
        <a:p>
          <a:r>
            <a:rPr kumimoji="1" lang="ja-JP" altLang="ja-JP" sz="1200">
              <a:solidFill>
                <a:schemeClr val="dk1"/>
              </a:solidFill>
              <a:effectLst/>
              <a:latin typeface="+mn-lt"/>
              <a:ea typeface="+mn-ea"/>
              <a:cs typeface="+mn-cs"/>
            </a:rPr>
            <a:t>　国民健康保険事業特別会計及び後期高齢者医療事業特別会計が一般会計から繰入を受けているほか、土地区画整理事業特別会計、病院事業会計及び下水道事業会計はモーターボート競走事業会計からの繰入を受けている。</a:t>
          </a:r>
          <a:endParaRPr lang="ja-JP" altLang="ja-JP" sz="1200">
            <a:effectLst/>
          </a:endParaRPr>
        </a:p>
        <a:p>
          <a:r>
            <a:rPr kumimoji="1" lang="ja-JP" altLang="ja-JP" sz="1200">
              <a:solidFill>
                <a:schemeClr val="dk1"/>
              </a:solidFill>
              <a:effectLst/>
              <a:latin typeface="+mn-lt"/>
              <a:ea typeface="+mn-ea"/>
              <a:cs typeface="+mn-cs"/>
            </a:rPr>
            <a:t>　モーターボート競走事業会計については、今後も安定的に現在の収益レベルを確保できるという保証はなく、他場との競合のなかで十分な繰出額を確保できなくなることも考えられるので、各会計は繰入に頼らない財政運営を目指していく必要がある。また、一般会計も、市税収入等の一般財源の確保がますます厳しくなることが想定されるが、新たな歳入確保策やコスト削減策を検討していく。</a:t>
          </a:r>
          <a:endParaRPr lang="ja-JP" altLang="ja-JP" sz="12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愛知県蒲郡市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年度の実質公債費</a:t>
          </a:r>
          <a:r>
            <a:rPr kumimoji="1" lang="ja-JP" altLang="ja-JP" sz="1100">
              <a:solidFill>
                <a:sysClr val="windowText" lastClr="000000"/>
              </a:solidFill>
              <a:effectLst/>
              <a:latin typeface="+mn-lt"/>
              <a:ea typeface="+mn-ea"/>
              <a:cs typeface="+mn-cs"/>
            </a:rPr>
            <a:t>比率は</a:t>
          </a:r>
          <a:r>
            <a:rPr kumimoji="1" lang="en-US" altLang="ja-JP" sz="1100">
              <a:solidFill>
                <a:sysClr val="windowText" lastClr="000000"/>
              </a:solidFill>
              <a:effectLst/>
              <a:latin typeface="+mn-lt"/>
              <a:ea typeface="+mn-ea"/>
              <a:cs typeface="+mn-cs"/>
            </a:rPr>
            <a:t>0.9</a:t>
          </a:r>
          <a:r>
            <a:rPr kumimoji="1" lang="ja-JP" altLang="ja-JP" sz="1100">
              <a:solidFill>
                <a:sysClr val="windowText" lastClr="000000"/>
              </a:solidFill>
              <a:effectLst/>
              <a:latin typeface="+mn-lt"/>
              <a:ea typeface="+mn-ea"/>
              <a:cs typeface="+mn-cs"/>
            </a:rPr>
            <a:t>％（３カ年平均）、単年度では</a:t>
          </a:r>
          <a:r>
            <a:rPr kumimoji="1" lang="en-US" altLang="ja-JP" sz="1100">
              <a:solidFill>
                <a:sysClr val="windowText" lastClr="000000"/>
              </a:solidFill>
              <a:effectLst/>
              <a:latin typeface="+mn-lt"/>
              <a:ea typeface="+mn-ea"/>
              <a:cs typeface="+mn-cs"/>
            </a:rPr>
            <a:t>0.4%</a:t>
          </a:r>
          <a:r>
            <a:rPr kumimoji="1" lang="ja-JP" altLang="en-US" sz="1100">
              <a:solidFill>
                <a:sysClr val="windowText" lastClr="000000"/>
              </a:solidFill>
              <a:effectLst/>
              <a:latin typeface="+mn-lt"/>
              <a:ea typeface="+mn-ea"/>
              <a:cs typeface="+mn-cs"/>
            </a:rPr>
            <a:t>微増の</a:t>
          </a:r>
          <a:r>
            <a:rPr kumimoji="1" lang="en-US" altLang="ja-JP" sz="1100">
              <a:solidFill>
                <a:sysClr val="windowText" lastClr="000000"/>
              </a:solidFill>
              <a:effectLst/>
              <a:latin typeface="+mn-lt"/>
              <a:ea typeface="+mn-ea"/>
              <a:cs typeface="+mn-cs"/>
            </a:rPr>
            <a:t>1.5</a:t>
          </a:r>
          <a:r>
            <a:rPr kumimoji="1" lang="ja-JP" altLang="ja-JP" sz="1100">
              <a:solidFill>
                <a:sysClr val="windowText" lastClr="000000"/>
              </a:solidFill>
              <a:effectLst/>
              <a:latin typeface="+mn-lt"/>
              <a:ea typeface="+mn-ea"/>
              <a:cs typeface="+mn-cs"/>
            </a:rPr>
            <a:t>％となった。　単年度において、増加した要因は、</a:t>
          </a:r>
          <a:r>
            <a:rPr kumimoji="1" lang="ja-JP" altLang="en-US" sz="1100">
              <a:solidFill>
                <a:sysClr val="windowText" lastClr="000000"/>
              </a:solidFill>
              <a:effectLst/>
              <a:latin typeface="+mn-lt"/>
              <a:ea typeface="+mn-ea"/>
              <a:cs typeface="+mn-cs"/>
            </a:rPr>
            <a:t>都市計画税を財源とした地方債</a:t>
          </a:r>
          <a:r>
            <a:rPr kumimoji="1" lang="ja-JP" altLang="en-US" sz="1100">
              <a:solidFill>
                <a:schemeClr val="dk1"/>
              </a:solidFill>
              <a:effectLst/>
              <a:latin typeface="+mn-lt"/>
              <a:ea typeface="+mn-ea"/>
              <a:cs typeface="+mn-cs"/>
            </a:rPr>
            <a:t>の償還によるもの</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今後も公共施設の長寿命化、更新等による借入が見込まれるため、注意が必要である。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減債基金のうち、満期一括償還地方債の償還財源として積み立てたものはない。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愛知県蒲郡市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将来負担比率は発生していない。要因として、モーターボート競走事業収益基金などの充当可能基金が大幅に増となっていることが挙げられる。</a:t>
          </a:r>
          <a:endParaRPr lang="ja-JP" altLang="ja-JP" sz="1400">
            <a:effectLst/>
          </a:endParaRPr>
        </a:p>
        <a:p>
          <a:r>
            <a:rPr kumimoji="1" lang="ja-JP" altLang="ja-JP" sz="1100">
              <a:solidFill>
                <a:schemeClr val="dk1"/>
              </a:solidFill>
              <a:effectLst/>
              <a:latin typeface="+mn-lt"/>
              <a:ea typeface="+mn-ea"/>
              <a:cs typeface="+mn-cs"/>
            </a:rPr>
            <a:t>　今後想定される公共施設の整備に当該基金等を充てることにより充当可能財源等が減少することが考えられる。また、公共施設の整備には、地方債の発行も不可避であり、新規発行の際には、基準財政需要額に算入可否も含めて慎重に検討</a:t>
          </a:r>
          <a:endParaRPr lang="ja-JP" altLang="ja-JP" sz="1400">
            <a:effectLst/>
          </a:endParaRPr>
        </a:p>
        <a:p>
          <a:r>
            <a:rPr kumimoji="1" lang="ja-JP" altLang="ja-JP" sz="1100">
              <a:solidFill>
                <a:schemeClr val="dk1"/>
              </a:solidFill>
              <a:effectLst/>
              <a:latin typeface="+mn-lt"/>
              <a:ea typeface="+mn-ea"/>
              <a:cs typeface="+mn-cs"/>
            </a:rPr>
            <a:t>する必要がある。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愛知県蒲郡市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　財政調整基金については、財源不足の為</a:t>
          </a:r>
          <a:r>
            <a:rPr kumimoji="1" lang="en-US" altLang="ja-JP" sz="1300">
              <a:solidFill>
                <a:schemeClr val="dk1"/>
              </a:solidFill>
              <a:effectLst/>
              <a:latin typeface="+mn-lt"/>
              <a:ea typeface="+mn-ea"/>
              <a:cs typeface="+mn-cs"/>
            </a:rPr>
            <a:t>1,000,000</a:t>
          </a:r>
          <a:r>
            <a:rPr kumimoji="1" lang="ja-JP" altLang="ja-JP" sz="1300">
              <a:solidFill>
                <a:schemeClr val="dk1"/>
              </a:solidFill>
              <a:effectLst/>
              <a:latin typeface="+mn-lt"/>
              <a:ea typeface="+mn-ea"/>
              <a:cs typeface="+mn-cs"/>
            </a:rPr>
            <a:t>千円を取り崩した。積立金として利子収入</a:t>
          </a:r>
          <a:r>
            <a:rPr kumimoji="1" lang="en-US" altLang="ja-JP" sz="1300">
              <a:solidFill>
                <a:schemeClr val="dk1"/>
              </a:solidFill>
              <a:effectLst/>
              <a:latin typeface="+mn-lt"/>
              <a:ea typeface="+mn-ea"/>
              <a:cs typeface="+mn-cs"/>
            </a:rPr>
            <a:t>45,001</a:t>
          </a:r>
          <a:r>
            <a:rPr kumimoji="1" lang="ja-JP" altLang="ja-JP" sz="1300">
              <a:solidFill>
                <a:schemeClr val="dk1"/>
              </a:solidFill>
              <a:effectLst/>
              <a:latin typeface="+mn-lt"/>
              <a:ea typeface="+mn-ea"/>
              <a:cs typeface="+mn-cs"/>
            </a:rPr>
            <a:t>千円、土地区画整理事業特別会計繰入金</a:t>
          </a:r>
          <a:r>
            <a:rPr kumimoji="1" lang="en-US" altLang="ja-JP" sz="1300">
              <a:solidFill>
                <a:schemeClr val="dk1"/>
              </a:solidFill>
              <a:effectLst/>
              <a:latin typeface="+mn-lt"/>
              <a:ea typeface="+mn-ea"/>
              <a:cs typeface="+mn-cs"/>
            </a:rPr>
            <a:t>56,500</a:t>
          </a:r>
          <a:r>
            <a:rPr kumimoji="1" lang="ja-JP" altLang="ja-JP" sz="1300">
              <a:solidFill>
                <a:schemeClr val="dk1"/>
              </a:solidFill>
              <a:effectLst/>
              <a:latin typeface="+mn-lt"/>
              <a:ea typeface="+mn-ea"/>
              <a:cs typeface="+mn-cs"/>
            </a:rPr>
            <a:t>千円、公共用地対策事業特別会計繰入金</a:t>
          </a:r>
          <a:r>
            <a:rPr kumimoji="1" lang="en-US" altLang="ja-JP" sz="1300">
              <a:solidFill>
                <a:schemeClr val="dk1"/>
              </a:solidFill>
              <a:effectLst/>
              <a:latin typeface="+mn-lt"/>
              <a:ea typeface="+mn-ea"/>
              <a:cs typeface="+mn-cs"/>
            </a:rPr>
            <a:t>82,700</a:t>
          </a:r>
          <a:r>
            <a:rPr kumimoji="1" lang="ja-JP" altLang="ja-JP" sz="1300">
              <a:solidFill>
                <a:schemeClr val="dk1"/>
              </a:solidFill>
              <a:effectLst/>
              <a:latin typeface="+mn-lt"/>
              <a:ea typeface="+mn-ea"/>
              <a:cs typeface="+mn-cs"/>
            </a:rPr>
            <a:t>千円を加えた</a:t>
          </a:r>
          <a:r>
            <a:rPr kumimoji="1" lang="en-US" altLang="ja-JP" sz="1300">
              <a:solidFill>
                <a:schemeClr val="dk1"/>
              </a:solidFill>
              <a:effectLst/>
              <a:latin typeface="+mn-lt"/>
              <a:ea typeface="+mn-ea"/>
              <a:cs typeface="+mn-cs"/>
            </a:rPr>
            <a:t>184,201</a:t>
          </a:r>
          <a:r>
            <a:rPr kumimoji="1" lang="ja-JP" altLang="ja-JP" sz="1300">
              <a:solidFill>
                <a:schemeClr val="dk1"/>
              </a:solidFill>
              <a:effectLst/>
              <a:latin typeface="+mn-lt"/>
              <a:ea typeface="+mn-ea"/>
              <a:cs typeface="+mn-cs"/>
            </a:rPr>
            <a:t>千円を積み立てたものの、令和５年度末残高は</a:t>
          </a:r>
          <a:r>
            <a:rPr kumimoji="1" lang="en-US" altLang="ja-JP" sz="1300">
              <a:solidFill>
                <a:schemeClr val="dk1"/>
              </a:solidFill>
              <a:effectLst/>
              <a:latin typeface="+mn-lt"/>
              <a:ea typeface="+mn-ea"/>
              <a:cs typeface="+mn-cs"/>
            </a:rPr>
            <a:t>815,798</a:t>
          </a:r>
          <a:r>
            <a:rPr kumimoji="1" lang="ja-JP" altLang="ja-JP" sz="1300">
              <a:solidFill>
                <a:schemeClr val="dk1"/>
              </a:solidFill>
              <a:effectLst/>
              <a:latin typeface="+mn-lt"/>
              <a:ea typeface="+mn-ea"/>
              <a:cs typeface="+mn-cs"/>
            </a:rPr>
            <a:t>千円の減となった。そ</a:t>
          </a:r>
          <a:r>
            <a:rPr lang="ja-JP" altLang="ja-JP" sz="1300">
              <a:solidFill>
                <a:schemeClr val="dk1"/>
              </a:solidFill>
              <a:effectLst/>
              <a:latin typeface="+mn-lt"/>
              <a:ea typeface="+mn-ea"/>
              <a:cs typeface="+mn-cs"/>
            </a:rPr>
            <a:t>の他特定目的基金のうち、ふるさと蒲郡応援寄附金については寄附額に応じ</a:t>
          </a:r>
          <a:r>
            <a:rPr lang="en-US" altLang="ja-JP" sz="1300">
              <a:solidFill>
                <a:schemeClr val="dk1"/>
              </a:solidFill>
              <a:effectLst/>
              <a:latin typeface="+mn-lt"/>
              <a:ea typeface="+mn-ea"/>
              <a:cs typeface="+mn-cs"/>
            </a:rPr>
            <a:t>1,481,693</a:t>
          </a:r>
          <a:r>
            <a:rPr lang="ja-JP" altLang="ja-JP" sz="1300">
              <a:solidFill>
                <a:schemeClr val="dk1"/>
              </a:solidFill>
              <a:effectLst/>
              <a:latin typeface="+mn-lt"/>
              <a:ea typeface="+mn-ea"/>
              <a:cs typeface="+mn-cs"/>
            </a:rPr>
            <a:t>千円を積み立て、また前年度積み立て分の</a:t>
          </a:r>
          <a:r>
            <a:rPr lang="en-US" altLang="ja-JP" sz="1300">
              <a:solidFill>
                <a:schemeClr val="dk1"/>
              </a:solidFill>
              <a:effectLst/>
              <a:latin typeface="+mn-lt"/>
              <a:ea typeface="+mn-ea"/>
              <a:cs typeface="+mn-cs"/>
            </a:rPr>
            <a:t>1,404,914</a:t>
          </a:r>
          <a:r>
            <a:rPr lang="ja-JP" altLang="ja-JP" sz="1300">
              <a:solidFill>
                <a:schemeClr val="dk1"/>
              </a:solidFill>
              <a:effectLst/>
              <a:latin typeface="+mn-lt"/>
              <a:ea typeface="+mn-ea"/>
              <a:cs typeface="+mn-cs"/>
            </a:rPr>
            <a:t>千円を取り崩した。モーターボート競走事業収益基金については収益金に利子分を足した</a:t>
          </a:r>
          <a:r>
            <a:rPr lang="en-US" altLang="ja-JP" sz="1300">
              <a:solidFill>
                <a:schemeClr val="dk1"/>
              </a:solidFill>
              <a:effectLst/>
              <a:latin typeface="+mn-lt"/>
              <a:ea typeface="+mn-ea"/>
              <a:cs typeface="+mn-cs"/>
            </a:rPr>
            <a:t>8,067,420</a:t>
          </a:r>
          <a:r>
            <a:rPr lang="ja-JP" altLang="ja-JP" sz="1300">
              <a:solidFill>
                <a:schemeClr val="dk1"/>
              </a:solidFill>
              <a:effectLst/>
              <a:latin typeface="+mn-lt"/>
              <a:ea typeface="+mn-ea"/>
              <a:cs typeface="+mn-cs"/>
            </a:rPr>
            <a:t>千円を積み立て、前年度までの積み立て分から</a:t>
          </a:r>
          <a:r>
            <a:rPr lang="en-US" altLang="ja-JP" sz="1300">
              <a:solidFill>
                <a:schemeClr val="dk1"/>
              </a:solidFill>
              <a:effectLst/>
              <a:latin typeface="+mn-lt"/>
              <a:ea typeface="+mn-ea"/>
              <a:cs typeface="+mn-cs"/>
            </a:rPr>
            <a:t>1,974,275</a:t>
          </a:r>
          <a:r>
            <a:rPr lang="ja-JP" altLang="ja-JP" sz="1300">
              <a:solidFill>
                <a:schemeClr val="dk1"/>
              </a:solidFill>
              <a:effectLst/>
              <a:latin typeface="+mn-lt"/>
              <a:ea typeface="+mn-ea"/>
              <a:cs typeface="+mn-cs"/>
            </a:rPr>
            <a:t>千円を取り崩した。新型コロナウイルス感染症対策基金については、</a:t>
          </a:r>
          <a:r>
            <a:rPr lang="ja-JP" altLang="en-US" sz="1300">
              <a:solidFill>
                <a:sysClr val="windowText" lastClr="000000"/>
              </a:solidFill>
              <a:effectLst/>
              <a:latin typeface="+mn-lt"/>
              <a:ea typeface="+mn-ea"/>
              <a:cs typeface="+mn-cs"/>
            </a:rPr>
            <a:t>令和５年度</a:t>
          </a:r>
          <a:r>
            <a:rPr lang="ja-JP" altLang="en-US" sz="1300">
              <a:solidFill>
                <a:schemeClr val="dk1"/>
              </a:solidFill>
              <a:effectLst/>
              <a:latin typeface="+mn-lt"/>
              <a:ea typeface="+mn-ea"/>
              <a:cs typeface="+mn-cs"/>
            </a:rPr>
            <a:t>実施事業への充当を最後に基金条例を廃止するため全額（</a:t>
          </a:r>
          <a:r>
            <a:rPr lang="en-US" altLang="ja-JP" sz="1300">
              <a:solidFill>
                <a:schemeClr val="dk1"/>
              </a:solidFill>
              <a:effectLst/>
              <a:latin typeface="+mn-lt"/>
              <a:ea typeface="+mn-ea"/>
              <a:cs typeface="+mn-cs"/>
            </a:rPr>
            <a:t>764,806</a:t>
          </a:r>
          <a:r>
            <a:rPr lang="ja-JP" altLang="en-US" sz="1300">
              <a:solidFill>
                <a:schemeClr val="dk1"/>
              </a:solidFill>
              <a:effectLst/>
              <a:latin typeface="+mn-lt"/>
              <a:ea typeface="+mn-ea"/>
              <a:cs typeface="+mn-cs"/>
            </a:rPr>
            <a:t>千円）を取り崩した。新たに地域集会施設整備基金を設置し、</a:t>
          </a:r>
          <a:r>
            <a:rPr lang="en-US" altLang="ja-JP" sz="1300">
              <a:solidFill>
                <a:schemeClr val="dk1"/>
              </a:solidFill>
              <a:effectLst/>
              <a:latin typeface="+mn-lt"/>
              <a:ea typeface="+mn-ea"/>
              <a:cs typeface="+mn-cs"/>
            </a:rPr>
            <a:t>119,346</a:t>
          </a:r>
          <a:r>
            <a:rPr lang="ja-JP" altLang="en-US" sz="1300">
              <a:solidFill>
                <a:schemeClr val="dk1"/>
              </a:solidFill>
              <a:effectLst/>
              <a:latin typeface="+mn-lt"/>
              <a:ea typeface="+mn-ea"/>
              <a:cs typeface="+mn-cs"/>
            </a:rPr>
            <a:t>千円を積み立てた。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各基金の目的に沿って適正に管理していく。</a:t>
          </a:r>
          <a:endParaRPr lang="ja-JP" altLang="ja-JP" sz="1300">
            <a:effectLst/>
          </a:endParaRPr>
        </a:p>
        <a:p>
          <a:r>
            <a:rPr kumimoji="1" lang="ja-JP" altLang="ja-JP" sz="1300">
              <a:solidFill>
                <a:schemeClr val="dk1"/>
              </a:solidFill>
              <a:effectLst/>
              <a:latin typeface="+mn-lt"/>
              <a:ea typeface="+mn-ea"/>
              <a:cs typeface="+mn-cs"/>
            </a:rPr>
            <a:t>　公共施設マネジメントの推進による投資的経費の増加が予想されるため、財源として教育施設整備事業基金及びモーターボート競走事業収益基金を活用していく。</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　モーターボート競走事業収益基金　：公共施設等の整備に充てることを目的</a:t>
          </a:r>
          <a:endParaRPr lang="ja-JP" altLang="ja-JP" sz="1300">
            <a:effectLst/>
          </a:endParaRPr>
        </a:p>
        <a:p>
          <a:r>
            <a:rPr kumimoji="1" lang="ja-JP" altLang="ja-JP" sz="1300">
              <a:solidFill>
                <a:schemeClr val="dk1"/>
              </a:solidFill>
              <a:effectLst/>
              <a:latin typeface="+mn-lt"/>
              <a:ea typeface="+mn-ea"/>
              <a:cs typeface="+mn-cs"/>
            </a:rPr>
            <a:t>　教育施設整備事業基金　　　　　　：教育施設の整備に充てることを目的</a:t>
          </a:r>
          <a:endParaRPr lang="ja-JP" altLang="ja-JP" sz="1300">
            <a:effectLst/>
          </a:endParaRPr>
        </a:p>
        <a:p>
          <a:r>
            <a:rPr kumimoji="1" lang="ja-JP" altLang="ja-JP" sz="1300">
              <a:solidFill>
                <a:schemeClr val="dk1"/>
              </a:solidFill>
              <a:effectLst/>
              <a:latin typeface="+mn-lt"/>
              <a:ea typeface="+mn-ea"/>
              <a:cs typeface="+mn-cs"/>
            </a:rPr>
            <a:t>　社会福祉基金　　　　　　　　　　：社会福祉の充実を目的</a:t>
          </a:r>
          <a:endParaRPr lang="ja-JP" altLang="ja-JP" sz="1300">
            <a:effectLst/>
          </a:endParaRPr>
        </a:p>
        <a:p>
          <a:r>
            <a:rPr kumimoji="1" lang="ja-JP" altLang="ja-JP" sz="1300">
              <a:solidFill>
                <a:schemeClr val="dk1"/>
              </a:solidFill>
              <a:effectLst/>
              <a:latin typeface="+mn-lt"/>
              <a:ea typeface="+mn-ea"/>
              <a:cs typeface="+mn-cs"/>
            </a:rPr>
            <a:t>　ふるさと蒲郡応援基金　　　　　　：ふるさと納税による寄附金の積立を行う。</a:t>
          </a:r>
          <a:endParaRPr kumimoji="1"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　国際交流</a:t>
          </a:r>
          <a:r>
            <a:rPr kumimoji="1" lang="ja-JP" altLang="ja-JP" sz="1300">
              <a:solidFill>
                <a:schemeClr val="dk1"/>
              </a:solidFill>
              <a:effectLst/>
              <a:latin typeface="+mn-lt"/>
              <a:ea typeface="+mn-ea"/>
              <a:cs typeface="+mn-cs"/>
            </a:rPr>
            <a:t>基金　　　　</a:t>
          </a: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　</a:t>
          </a:r>
          <a:r>
            <a:rPr kumimoji="1" lang="en-US" altLang="ja-JP" sz="1300">
              <a:solidFill>
                <a:schemeClr val="dk1"/>
              </a:solidFill>
              <a:effectLst/>
              <a:latin typeface="+mn-lt"/>
              <a:ea typeface="+mn-ea"/>
              <a:cs typeface="+mn-cs"/>
            </a:rPr>
            <a:t>   </a:t>
          </a:r>
          <a:r>
            <a:rPr kumimoji="1" lang="en-US" altLang="ja-JP" sz="1300" baseline="0">
              <a:solidFill>
                <a:schemeClr val="dk1"/>
              </a:solidFill>
              <a:effectLst/>
              <a:latin typeface="+mn-lt"/>
              <a:ea typeface="+mn-ea"/>
              <a:cs typeface="+mn-cs"/>
            </a:rPr>
            <a:t> </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国際交流の推進を図ることを目的</a:t>
          </a:r>
          <a:endParaRPr lang="ja-JP" altLang="ja-JP" sz="1300">
            <a:effectLst/>
          </a:endParaRPr>
        </a:p>
        <a:p>
          <a:endParaRPr lang="ja-JP" altLang="ja-JP" sz="1300">
            <a:effectLst/>
          </a:endParaRPr>
        </a:p>
        <a:p>
          <a:r>
            <a:rPr kumimoji="1" lang="ja-JP" altLang="ja-JP" sz="1300">
              <a:solidFill>
                <a:schemeClr val="dk1"/>
              </a:solidFill>
              <a:effectLst/>
              <a:latin typeface="+mn-lt"/>
              <a:ea typeface="+mn-ea"/>
              <a:cs typeface="+mn-cs"/>
            </a:rPr>
            <a:t>　　　　　　　　　　　　　　　　　　基金の管理を適正に行い寄附目的に沿った事業の財源とする。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主な理由としては、</a:t>
          </a:r>
          <a:r>
            <a:rPr lang="ja-JP" altLang="ja-JP" sz="1300">
              <a:solidFill>
                <a:sysClr val="windowText" lastClr="000000"/>
              </a:solidFill>
              <a:effectLst/>
              <a:latin typeface="+mn-lt"/>
              <a:ea typeface="+mn-ea"/>
              <a:cs typeface="+mn-cs"/>
            </a:rPr>
            <a:t>モーターボート競走事業収益基金については収益金に利子分を足した</a:t>
          </a:r>
          <a:r>
            <a:rPr lang="en-US" altLang="ja-JP" sz="1300">
              <a:solidFill>
                <a:sysClr val="windowText" lastClr="000000"/>
              </a:solidFill>
              <a:effectLst/>
              <a:latin typeface="+mn-lt"/>
              <a:ea typeface="+mn-ea"/>
              <a:cs typeface="+mn-cs"/>
            </a:rPr>
            <a:t>8,067,420</a:t>
          </a:r>
          <a:r>
            <a:rPr lang="ja-JP" altLang="ja-JP" sz="1300">
              <a:solidFill>
                <a:sysClr val="windowText" lastClr="000000"/>
              </a:solidFill>
              <a:effectLst/>
              <a:latin typeface="+mn-lt"/>
              <a:ea typeface="+mn-ea"/>
              <a:cs typeface="+mn-cs"/>
            </a:rPr>
            <a:t>千円を積み立てたため。また、ふるさと蒲郡応援寄附金については寄附額に応じて積立額が変動し、令和</a:t>
          </a:r>
          <a:r>
            <a:rPr lang="en-US" altLang="ja-JP" sz="1300">
              <a:solidFill>
                <a:sysClr val="windowText" lastClr="000000"/>
              </a:solidFill>
              <a:effectLst/>
              <a:latin typeface="+mn-lt"/>
              <a:ea typeface="+mn-ea"/>
              <a:cs typeface="+mn-cs"/>
            </a:rPr>
            <a:t>5</a:t>
          </a:r>
          <a:r>
            <a:rPr lang="ja-JP" altLang="ja-JP" sz="1300">
              <a:solidFill>
                <a:sysClr val="windowText" lastClr="000000"/>
              </a:solidFill>
              <a:effectLst/>
              <a:latin typeface="+mn-lt"/>
              <a:ea typeface="+mn-ea"/>
              <a:cs typeface="+mn-cs"/>
            </a:rPr>
            <a:t>年の寄附額が令和</a:t>
          </a:r>
          <a:r>
            <a:rPr lang="en-US" altLang="ja-JP" sz="1300">
              <a:solidFill>
                <a:sysClr val="windowText" lastClr="000000"/>
              </a:solidFill>
              <a:effectLst/>
              <a:latin typeface="+mn-lt"/>
              <a:ea typeface="+mn-ea"/>
              <a:cs typeface="+mn-cs"/>
            </a:rPr>
            <a:t>4</a:t>
          </a:r>
          <a:r>
            <a:rPr lang="ja-JP" altLang="ja-JP" sz="1300">
              <a:solidFill>
                <a:sysClr val="windowText" lastClr="000000"/>
              </a:solidFill>
              <a:effectLst/>
              <a:latin typeface="+mn-lt"/>
              <a:ea typeface="+mn-ea"/>
              <a:cs typeface="+mn-cs"/>
            </a:rPr>
            <a:t>年</a:t>
          </a:r>
          <a:r>
            <a:rPr lang="ja-JP" altLang="en-US" sz="1300">
              <a:solidFill>
                <a:sysClr val="windowText" lastClr="000000"/>
              </a:solidFill>
              <a:effectLst/>
              <a:latin typeface="+mn-lt"/>
              <a:ea typeface="+mn-ea"/>
              <a:cs typeface="+mn-cs"/>
            </a:rPr>
            <a:t>度</a:t>
          </a:r>
          <a:r>
            <a:rPr lang="ja-JP" altLang="ja-JP" sz="1300">
              <a:solidFill>
                <a:sysClr val="windowText" lastClr="000000"/>
              </a:solidFill>
              <a:effectLst/>
              <a:latin typeface="+mn-lt"/>
              <a:ea typeface="+mn-ea"/>
              <a:cs typeface="+mn-cs"/>
            </a:rPr>
            <a:t>に比べて増額したため</a:t>
          </a:r>
          <a:r>
            <a:rPr lang="en-US" altLang="ja-JP" sz="1300">
              <a:solidFill>
                <a:sysClr val="windowText" lastClr="000000"/>
              </a:solidFill>
              <a:effectLst/>
              <a:latin typeface="+mn-lt"/>
              <a:ea typeface="+mn-ea"/>
              <a:cs typeface="+mn-cs"/>
            </a:rPr>
            <a:t>76,779</a:t>
          </a:r>
          <a:r>
            <a:rPr lang="ja-JP" altLang="en-US" sz="1300">
              <a:solidFill>
                <a:sysClr val="windowText" lastClr="000000"/>
              </a:solidFill>
              <a:effectLst/>
              <a:latin typeface="+mn-lt"/>
              <a:ea typeface="+mn-ea"/>
              <a:cs typeface="+mn-cs"/>
            </a:rPr>
            <a:t>千円</a:t>
          </a:r>
          <a:r>
            <a:rPr lang="ja-JP" altLang="ja-JP" sz="1300">
              <a:solidFill>
                <a:sysClr val="windowText" lastClr="000000"/>
              </a:solidFill>
              <a:effectLst/>
              <a:latin typeface="+mn-lt"/>
              <a:ea typeface="+mn-ea"/>
              <a:cs typeface="+mn-cs"/>
            </a:rPr>
            <a:t>増額した。新型コロナウイルス感染症対策基金については、</a:t>
          </a:r>
          <a:r>
            <a:rPr lang="ja-JP" altLang="en-US" sz="1300">
              <a:solidFill>
                <a:sysClr val="windowText" lastClr="000000"/>
              </a:solidFill>
              <a:effectLst/>
              <a:latin typeface="+mn-lt"/>
              <a:ea typeface="+mn-ea"/>
              <a:cs typeface="+mn-cs"/>
            </a:rPr>
            <a:t>令和</a:t>
          </a:r>
          <a:r>
            <a:rPr lang="en-US" altLang="ja-JP" sz="1300">
              <a:solidFill>
                <a:sysClr val="windowText" lastClr="000000"/>
              </a:solidFill>
              <a:effectLst/>
              <a:latin typeface="+mn-lt"/>
              <a:ea typeface="+mn-ea"/>
              <a:cs typeface="+mn-cs"/>
            </a:rPr>
            <a:t>5</a:t>
          </a:r>
          <a:r>
            <a:rPr lang="ja-JP" altLang="ja-JP" sz="1300">
              <a:solidFill>
                <a:sysClr val="windowText" lastClr="000000"/>
              </a:solidFill>
              <a:effectLst/>
              <a:latin typeface="+mn-lt"/>
              <a:ea typeface="+mn-ea"/>
              <a:cs typeface="+mn-cs"/>
            </a:rPr>
            <a:t>年度実施事業への充当を最後に廃止</a:t>
          </a:r>
          <a:r>
            <a:rPr lang="ja-JP" altLang="en-US" sz="1300">
              <a:solidFill>
                <a:sysClr val="windowText" lastClr="000000"/>
              </a:solidFill>
              <a:effectLst/>
              <a:latin typeface="+mn-lt"/>
              <a:ea typeface="+mn-ea"/>
              <a:cs typeface="+mn-cs"/>
            </a:rPr>
            <a:t>した。</a:t>
          </a:r>
          <a:endParaRPr lang="ja-JP" altLang="ja-JP" sz="13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それぞれの基金の目的に沿って適正に積立及び処分を行う。モーターボート競走事業収益基金は、今後公共施設等の整備に関する大型事業の財源として、活用を進めていく。</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予算編成時点では、金額に差異はあるものの基金繰入金により予算を編成している。</a:t>
          </a:r>
          <a:r>
            <a:rPr kumimoji="1" lang="ja-JP" altLang="en-US" sz="1300">
              <a:solidFill>
                <a:sysClr val="windowText" lastClr="000000"/>
              </a:solidFill>
              <a:effectLst/>
              <a:latin typeface="+mn-lt"/>
              <a:ea typeface="+mn-ea"/>
              <a:cs typeface="+mn-cs"/>
            </a:rPr>
            <a:t>令和</a:t>
          </a:r>
          <a:r>
            <a:rPr kumimoji="1" lang="en-US" altLang="ja-JP" sz="1300">
              <a:solidFill>
                <a:sysClr val="windowText" lastClr="000000"/>
              </a:solidFill>
              <a:effectLst/>
              <a:latin typeface="+mn-lt"/>
              <a:ea typeface="+mn-ea"/>
              <a:cs typeface="+mn-cs"/>
            </a:rPr>
            <a:t>5</a:t>
          </a:r>
          <a:r>
            <a:rPr kumimoji="1" lang="ja-JP" altLang="en-US" sz="1300">
              <a:solidFill>
                <a:sysClr val="windowText" lastClr="000000"/>
              </a:solidFill>
              <a:effectLst/>
              <a:latin typeface="+mn-lt"/>
              <a:ea typeface="+mn-ea"/>
              <a:cs typeface="+mn-cs"/>
            </a:rPr>
            <a:t>年度</a:t>
          </a:r>
          <a:r>
            <a:rPr kumimoji="1" lang="ja-JP" altLang="en-US" sz="1300">
              <a:solidFill>
                <a:schemeClr val="dk1"/>
              </a:solidFill>
              <a:effectLst/>
              <a:latin typeface="+mn-lt"/>
              <a:ea typeface="+mn-ea"/>
              <a:cs typeface="+mn-cs"/>
            </a:rPr>
            <a:t>は</a:t>
          </a:r>
          <a:r>
            <a:rPr kumimoji="1" lang="ja-JP" altLang="ja-JP" sz="1300">
              <a:solidFill>
                <a:schemeClr val="dk1"/>
              </a:solidFill>
              <a:effectLst/>
              <a:latin typeface="+mn-lt"/>
              <a:ea typeface="+mn-ea"/>
              <a:cs typeface="+mn-cs"/>
            </a:rPr>
            <a:t>決算見込みの状況から</a:t>
          </a:r>
          <a:r>
            <a:rPr kumimoji="1" lang="en-US" altLang="ja-JP" sz="1300">
              <a:solidFill>
                <a:schemeClr val="dk1"/>
              </a:solidFill>
              <a:effectLst/>
              <a:latin typeface="+mn-lt"/>
              <a:ea typeface="+mn-ea"/>
              <a:cs typeface="+mn-cs"/>
            </a:rPr>
            <a:t>1,000,000</a:t>
          </a:r>
          <a:r>
            <a:rPr kumimoji="1" lang="ja-JP" altLang="ja-JP" sz="1300">
              <a:solidFill>
                <a:schemeClr val="dk1"/>
              </a:solidFill>
              <a:effectLst/>
              <a:latin typeface="+mn-lt"/>
              <a:ea typeface="+mn-ea"/>
              <a:cs typeface="+mn-cs"/>
            </a:rPr>
            <a:t>千円を取り崩した。</a:t>
          </a:r>
          <a:r>
            <a:rPr kumimoji="1" lang="ja-JP" altLang="en-US" sz="1300">
              <a:solidFill>
                <a:schemeClr val="dk1"/>
              </a:solidFill>
              <a:effectLst/>
              <a:latin typeface="+mn-lt"/>
              <a:ea typeface="+mn-ea"/>
              <a:cs typeface="+mn-cs"/>
            </a:rPr>
            <a:t>特</a:t>
          </a:r>
          <a:r>
            <a:rPr kumimoji="1" lang="ja-JP" altLang="ja-JP" sz="1300">
              <a:solidFill>
                <a:schemeClr val="dk1"/>
              </a:solidFill>
              <a:effectLst/>
              <a:latin typeface="+mn-lt"/>
              <a:ea typeface="+mn-ea"/>
              <a:cs typeface="+mn-cs"/>
            </a:rPr>
            <a:t>別会計繰入金、運用による利子収入相当額等の積立を行</a:t>
          </a:r>
          <a:r>
            <a:rPr kumimoji="1" lang="ja-JP" altLang="en-US" sz="1300">
              <a:solidFill>
                <a:schemeClr val="dk1"/>
              </a:solidFill>
              <a:effectLst/>
              <a:latin typeface="+mn-lt"/>
              <a:ea typeface="+mn-ea"/>
              <a:cs typeface="+mn-cs"/>
            </a:rPr>
            <a:t>ったが、</a:t>
          </a:r>
          <a:r>
            <a:rPr kumimoji="1" lang="ja-JP" altLang="ja-JP" sz="1300">
              <a:solidFill>
                <a:schemeClr val="dk1"/>
              </a:solidFill>
              <a:effectLst/>
              <a:latin typeface="+mn-lt"/>
              <a:ea typeface="+mn-ea"/>
              <a:cs typeface="+mn-cs"/>
            </a:rPr>
            <a:t>令和</a:t>
          </a:r>
          <a:r>
            <a:rPr kumimoji="1" lang="en-US" altLang="ja-JP" sz="1300">
              <a:solidFill>
                <a:schemeClr val="dk1"/>
              </a:solidFill>
              <a:effectLst/>
              <a:latin typeface="+mn-lt"/>
              <a:ea typeface="+mn-ea"/>
              <a:cs typeface="+mn-cs"/>
            </a:rPr>
            <a:t>4</a:t>
          </a:r>
          <a:r>
            <a:rPr kumimoji="1" lang="ja-JP" altLang="ja-JP" sz="1300">
              <a:solidFill>
                <a:schemeClr val="dk1"/>
              </a:solidFill>
              <a:effectLst/>
              <a:latin typeface="+mn-lt"/>
              <a:ea typeface="+mn-ea"/>
              <a:cs typeface="+mn-cs"/>
            </a:rPr>
            <a:t>年度から</a:t>
          </a:r>
          <a:r>
            <a:rPr kumimoji="1" lang="en-US" altLang="ja-JP" sz="1300">
              <a:solidFill>
                <a:schemeClr val="dk1"/>
              </a:solidFill>
              <a:effectLst/>
              <a:latin typeface="+mn-lt"/>
              <a:ea typeface="+mn-ea"/>
              <a:cs typeface="+mn-cs"/>
            </a:rPr>
            <a:t>815,798</a:t>
          </a:r>
          <a:r>
            <a:rPr kumimoji="1" lang="ja-JP" altLang="en-US" sz="1300">
              <a:solidFill>
                <a:schemeClr val="dk1"/>
              </a:solidFill>
              <a:effectLst/>
              <a:latin typeface="+mn-lt"/>
              <a:ea typeface="+mn-ea"/>
              <a:cs typeface="+mn-cs"/>
            </a:rPr>
            <a:t>千</a:t>
          </a:r>
          <a:r>
            <a:rPr kumimoji="1" lang="ja-JP" altLang="ja-JP" sz="1300">
              <a:solidFill>
                <a:schemeClr val="dk1"/>
              </a:solidFill>
              <a:effectLst/>
              <a:latin typeface="+mn-lt"/>
              <a:ea typeface="+mn-ea"/>
              <a:cs typeface="+mn-cs"/>
            </a:rPr>
            <a:t>円の</a:t>
          </a:r>
          <a:r>
            <a:rPr kumimoji="1" lang="ja-JP" altLang="en-US" sz="1300">
              <a:solidFill>
                <a:schemeClr val="dk1"/>
              </a:solidFill>
              <a:effectLst/>
              <a:latin typeface="+mn-lt"/>
              <a:ea typeface="+mn-ea"/>
              <a:cs typeface="+mn-cs"/>
            </a:rPr>
            <a:t>減少</a:t>
          </a:r>
          <a:r>
            <a:rPr kumimoji="1" lang="ja-JP" altLang="ja-JP" sz="1300">
              <a:solidFill>
                <a:schemeClr val="dk1"/>
              </a:solidFill>
              <a:effectLst/>
              <a:latin typeface="+mn-lt"/>
              <a:ea typeface="+mn-ea"/>
              <a:cs typeface="+mn-cs"/>
            </a:rPr>
            <a:t>となった。</a:t>
          </a:r>
          <a:endParaRPr lang="ja-JP" altLang="ja-JP" sz="1300">
            <a:effectLst/>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市税収入増減にかかわらず、予算執行に対し、各課が経費節減（歳出削減）を行うことなどにより捻出した額等の一定額を積み立てる方策としている。災害や急激な景気の悪化に備えること等及び年度間調整のため、必要な金額を確保する。今後について予算の範囲内で適正な積立及び処分を行う。</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取崩を行わず、運用益の積立を行ったため増加となった。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将来の償還財源の確保、財政の健全な運営に資するための資金であり、今後について予算の範囲内で適正な積立及び処分を行う。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74" customWidth="1"/>
    <col min="12" max="12" width="2.26953125" style="174" customWidth="1"/>
    <col min="13" max="17" width="2.36328125" style="174" customWidth="1"/>
    <col min="18" max="119" width="2.08984375" style="174" customWidth="1"/>
    <col min="120" max="16384" width="0" style="174" hidden="1"/>
  </cols>
  <sheetData>
    <row r="1" spans="1:119" ht="33" customHeight="1" x14ac:dyDescent="0.2">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 thickBot="1" x14ac:dyDescent="0.25">
      <c r="B2" s="176" t="s">
        <v>77</v>
      </c>
      <c r="C2" s="176"/>
      <c r="D2" s="177"/>
    </row>
    <row r="3" spans="1:119" ht="18.75" customHeight="1" thickBot="1" x14ac:dyDescent="0.25">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2">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48280353</v>
      </c>
      <c r="BO4" s="358"/>
      <c r="BP4" s="358"/>
      <c r="BQ4" s="358"/>
      <c r="BR4" s="358"/>
      <c r="BS4" s="358"/>
      <c r="BT4" s="358"/>
      <c r="BU4" s="359"/>
      <c r="BV4" s="357">
        <v>40895500</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10.7</v>
      </c>
      <c r="CU4" s="364"/>
      <c r="CV4" s="364"/>
      <c r="CW4" s="364"/>
      <c r="CX4" s="364"/>
      <c r="CY4" s="364"/>
      <c r="CZ4" s="364"/>
      <c r="DA4" s="365"/>
      <c r="DB4" s="363">
        <v>8.5</v>
      </c>
      <c r="DC4" s="364"/>
      <c r="DD4" s="364"/>
      <c r="DE4" s="364"/>
      <c r="DF4" s="364"/>
      <c r="DG4" s="364"/>
      <c r="DH4" s="364"/>
      <c r="DI4" s="365"/>
    </row>
    <row r="5" spans="1:119" ht="18.75" customHeight="1" x14ac:dyDescent="0.2">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46060219</v>
      </c>
      <c r="BO5" s="395"/>
      <c r="BP5" s="395"/>
      <c r="BQ5" s="395"/>
      <c r="BR5" s="395"/>
      <c r="BS5" s="395"/>
      <c r="BT5" s="395"/>
      <c r="BU5" s="396"/>
      <c r="BV5" s="394">
        <v>38971797</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92.8</v>
      </c>
      <c r="CU5" s="392"/>
      <c r="CV5" s="392"/>
      <c r="CW5" s="392"/>
      <c r="CX5" s="392"/>
      <c r="CY5" s="392"/>
      <c r="CZ5" s="392"/>
      <c r="DA5" s="393"/>
      <c r="DB5" s="391">
        <v>90.7</v>
      </c>
      <c r="DC5" s="392"/>
      <c r="DD5" s="392"/>
      <c r="DE5" s="392"/>
      <c r="DF5" s="392"/>
      <c r="DG5" s="392"/>
      <c r="DH5" s="392"/>
      <c r="DI5" s="393"/>
    </row>
    <row r="6" spans="1:119" ht="18.75" customHeight="1" x14ac:dyDescent="0.2">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2220134</v>
      </c>
      <c r="BO6" s="395"/>
      <c r="BP6" s="395"/>
      <c r="BQ6" s="395"/>
      <c r="BR6" s="395"/>
      <c r="BS6" s="395"/>
      <c r="BT6" s="395"/>
      <c r="BU6" s="396"/>
      <c r="BV6" s="394">
        <v>1923703</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92.8</v>
      </c>
      <c r="CU6" s="432"/>
      <c r="CV6" s="432"/>
      <c r="CW6" s="432"/>
      <c r="CX6" s="432"/>
      <c r="CY6" s="432"/>
      <c r="CZ6" s="432"/>
      <c r="DA6" s="433"/>
      <c r="DB6" s="431">
        <v>90.7</v>
      </c>
      <c r="DC6" s="432"/>
      <c r="DD6" s="432"/>
      <c r="DE6" s="432"/>
      <c r="DF6" s="432"/>
      <c r="DG6" s="432"/>
      <c r="DH6" s="432"/>
      <c r="DI6" s="433"/>
    </row>
    <row r="7" spans="1:119" ht="18.75" customHeight="1" x14ac:dyDescent="0.2">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249988</v>
      </c>
      <c r="BO7" s="395"/>
      <c r="BP7" s="395"/>
      <c r="BQ7" s="395"/>
      <c r="BR7" s="395"/>
      <c r="BS7" s="395"/>
      <c r="BT7" s="395"/>
      <c r="BU7" s="396"/>
      <c r="BV7" s="394">
        <v>378961</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18493270</v>
      </c>
      <c r="CU7" s="395"/>
      <c r="CV7" s="395"/>
      <c r="CW7" s="395"/>
      <c r="CX7" s="395"/>
      <c r="CY7" s="395"/>
      <c r="CZ7" s="395"/>
      <c r="DA7" s="396"/>
      <c r="DB7" s="394">
        <v>18145799</v>
      </c>
      <c r="DC7" s="395"/>
      <c r="DD7" s="395"/>
      <c r="DE7" s="395"/>
      <c r="DF7" s="395"/>
      <c r="DG7" s="395"/>
      <c r="DH7" s="395"/>
      <c r="DI7" s="396"/>
    </row>
    <row r="8" spans="1:119" ht="18.75" customHeight="1" thickBot="1" x14ac:dyDescent="0.25">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1970146</v>
      </c>
      <c r="BO8" s="395"/>
      <c r="BP8" s="395"/>
      <c r="BQ8" s="395"/>
      <c r="BR8" s="395"/>
      <c r="BS8" s="395"/>
      <c r="BT8" s="395"/>
      <c r="BU8" s="396"/>
      <c r="BV8" s="394">
        <v>1544742</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0.8</v>
      </c>
      <c r="CU8" s="435"/>
      <c r="CV8" s="435"/>
      <c r="CW8" s="435"/>
      <c r="CX8" s="435"/>
      <c r="CY8" s="435"/>
      <c r="CZ8" s="435"/>
      <c r="DA8" s="436"/>
      <c r="DB8" s="434">
        <v>0.83</v>
      </c>
      <c r="DC8" s="435"/>
      <c r="DD8" s="435"/>
      <c r="DE8" s="435"/>
      <c r="DF8" s="435"/>
      <c r="DG8" s="435"/>
      <c r="DH8" s="435"/>
      <c r="DI8" s="436"/>
    </row>
    <row r="9" spans="1:119" ht="18.75" customHeight="1" thickBot="1" x14ac:dyDescent="0.25">
      <c r="A9" s="175"/>
      <c r="B9" s="388" t="s">
        <v>106</v>
      </c>
      <c r="C9" s="389"/>
      <c r="D9" s="389"/>
      <c r="E9" s="389"/>
      <c r="F9" s="389"/>
      <c r="G9" s="389"/>
      <c r="H9" s="389"/>
      <c r="I9" s="389"/>
      <c r="J9" s="389"/>
      <c r="K9" s="437"/>
      <c r="L9" s="438" t="s">
        <v>107</v>
      </c>
      <c r="M9" s="439"/>
      <c r="N9" s="439"/>
      <c r="O9" s="439"/>
      <c r="P9" s="439"/>
      <c r="Q9" s="440"/>
      <c r="R9" s="441">
        <v>79538</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110</v>
      </c>
      <c r="AV9" s="427"/>
      <c r="AW9" s="427"/>
      <c r="AX9" s="427"/>
      <c r="AY9" s="428" t="s">
        <v>111</v>
      </c>
      <c r="AZ9" s="429"/>
      <c r="BA9" s="429"/>
      <c r="BB9" s="429"/>
      <c r="BC9" s="429"/>
      <c r="BD9" s="429"/>
      <c r="BE9" s="429"/>
      <c r="BF9" s="429"/>
      <c r="BG9" s="429"/>
      <c r="BH9" s="429"/>
      <c r="BI9" s="429"/>
      <c r="BJ9" s="429"/>
      <c r="BK9" s="429"/>
      <c r="BL9" s="429"/>
      <c r="BM9" s="430"/>
      <c r="BN9" s="394">
        <v>425404</v>
      </c>
      <c r="BO9" s="395"/>
      <c r="BP9" s="395"/>
      <c r="BQ9" s="395"/>
      <c r="BR9" s="395"/>
      <c r="BS9" s="395"/>
      <c r="BT9" s="395"/>
      <c r="BU9" s="396"/>
      <c r="BV9" s="394">
        <v>-1635321</v>
      </c>
      <c r="BW9" s="395"/>
      <c r="BX9" s="395"/>
      <c r="BY9" s="395"/>
      <c r="BZ9" s="395"/>
      <c r="CA9" s="395"/>
      <c r="CB9" s="395"/>
      <c r="CC9" s="396"/>
      <c r="CD9" s="397" t="s">
        <v>112</v>
      </c>
      <c r="CE9" s="398"/>
      <c r="CF9" s="398"/>
      <c r="CG9" s="398"/>
      <c r="CH9" s="398"/>
      <c r="CI9" s="398"/>
      <c r="CJ9" s="398"/>
      <c r="CK9" s="398"/>
      <c r="CL9" s="398"/>
      <c r="CM9" s="398"/>
      <c r="CN9" s="398"/>
      <c r="CO9" s="398"/>
      <c r="CP9" s="398"/>
      <c r="CQ9" s="398"/>
      <c r="CR9" s="398"/>
      <c r="CS9" s="399"/>
      <c r="CT9" s="391">
        <v>8.5</v>
      </c>
      <c r="CU9" s="392"/>
      <c r="CV9" s="392"/>
      <c r="CW9" s="392"/>
      <c r="CX9" s="392"/>
      <c r="CY9" s="392"/>
      <c r="CZ9" s="392"/>
      <c r="DA9" s="393"/>
      <c r="DB9" s="391">
        <v>10.199999999999999</v>
      </c>
      <c r="DC9" s="392"/>
      <c r="DD9" s="392"/>
      <c r="DE9" s="392"/>
      <c r="DF9" s="392"/>
      <c r="DG9" s="392"/>
      <c r="DH9" s="392"/>
      <c r="DI9" s="393"/>
    </row>
    <row r="10" spans="1:119" ht="18.75" customHeight="1" thickBot="1" x14ac:dyDescent="0.25">
      <c r="A10" s="175"/>
      <c r="B10" s="388"/>
      <c r="C10" s="389"/>
      <c r="D10" s="389"/>
      <c r="E10" s="389"/>
      <c r="F10" s="389"/>
      <c r="G10" s="389"/>
      <c r="H10" s="389"/>
      <c r="I10" s="389"/>
      <c r="J10" s="389"/>
      <c r="K10" s="437"/>
      <c r="L10" s="444" t="s">
        <v>113</v>
      </c>
      <c r="M10" s="424"/>
      <c r="N10" s="424"/>
      <c r="O10" s="424"/>
      <c r="P10" s="424"/>
      <c r="Q10" s="425"/>
      <c r="R10" s="445">
        <v>81100</v>
      </c>
      <c r="S10" s="446"/>
      <c r="T10" s="446"/>
      <c r="U10" s="446"/>
      <c r="V10" s="447"/>
      <c r="W10" s="382"/>
      <c r="X10" s="383"/>
      <c r="Y10" s="383"/>
      <c r="Z10" s="383"/>
      <c r="AA10" s="383"/>
      <c r="AB10" s="383"/>
      <c r="AC10" s="383"/>
      <c r="AD10" s="383"/>
      <c r="AE10" s="383"/>
      <c r="AF10" s="383"/>
      <c r="AG10" s="383"/>
      <c r="AH10" s="383"/>
      <c r="AI10" s="383"/>
      <c r="AJ10" s="383"/>
      <c r="AK10" s="383"/>
      <c r="AL10" s="386"/>
      <c r="AM10" s="423" t="s">
        <v>114</v>
      </c>
      <c r="AN10" s="424"/>
      <c r="AO10" s="424"/>
      <c r="AP10" s="424"/>
      <c r="AQ10" s="424"/>
      <c r="AR10" s="424"/>
      <c r="AS10" s="424"/>
      <c r="AT10" s="425"/>
      <c r="AU10" s="426" t="s">
        <v>90</v>
      </c>
      <c r="AV10" s="427"/>
      <c r="AW10" s="427"/>
      <c r="AX10" s="427"/>
      <c r="AY10" s="428" t="s">
        <v>115</v>
      </c>
      <c r="AZ10" s="429"/>
      <c r="BA10" s="429"/>
      <c r="BB10" s="429"/>
      <c r="BC10" s="429"/>
      <c r="BD10" s="429"/>
      <c r="BE10" s="429"/>
      <c r="BF10" s="429"/>
      <c r="BG10" s="429"/>
      <c r="BH10" s="429"/>
      <c r="BI10" s="429"/>
      <c r="BJ10" s="429"/>
      <c r="BK10" s="429"/>
      <c r="BL10" s="429"/>
      <c r="BM10" s="430"/>
      <c r="BN10" s="394">
        <v>184201</v>
      </c>
      <c r="BO10" s="395"/>
      <c r="BP10" s="395"/>
      <c r="BQ10" s="395"/>
      <c r="BR10" s="395"/>
      <c r="BS10" s="395"/>
      <c r="BT10" s="395"/>
      <c r="BU10" s="396"/>
      <c r="BV10" s="394">
        <v>651668</v>
      </c>
      <c r="BW10" s="395"/>
      <c r="BX10" s="395"/>
      <c r="BY10" s="395"/>
      <c r="BZ10" s="395"/>
      <c r="CA10" s="395"/>
      <c r="CB10" s="395"/>
      <c r="CC10" s="396"/>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90</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2">
      <c r="A12" s="175"/>
      <c r="B12" s="454" t="s">
        <v>123</v>
      </c>
      <c r="C12" s="455"/>
      <c r="D12" s="455"/>
      <c r="E12" s="455"/>
      <c r="F12" s="455"/>
      <c r="G12" s="455"/>
      <c r="H12" s="455"/>
      <c r="I12" s="455"/>
      <c r="J12" s="455"/>
      <c r="K12" s="456"/>
      <c r="L12" s="463" t="s">
        <v>124</v>
      </c>
      <c r="M12" s="464"/>
      <c r="N12" s="464"/>
      <c r="O12" s="464"/>
      <c r="P12" s="464"/>
      <c r="Q12" s="465"/>
      <c r="R12" s="466">
        <v>78140</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90</v>
      </c>
      <c r="AV12" s="427"/>
      <c r="AW12" s="427"/>
      <c r="AX12" s="427"/>
      <c r="AY12" s="428" t="s">
        <v>128</v>
      </c>
      <c r="AZ12" s="429"/>
      <c r="BA12" s="429"/>
      <c r="BB12" s="429"/>
      <c r="BC12" s="429"/>
      <c r="BD12" s="429"/>
      <c r="BE12" s="429"/>
      <c r="BF12" s="429"/>
      <c r="BG12" s="429"/>
      <c r="BH12" s="429"/>
      <c r="BI12" s="429"/>
      <c r="BJ12" s="429"/>
      <c r="BK12" s="429"/>
      <c r="BL12" s="429"/>
      <c r="BM12" s="430"/>
      <c r="BN12" s="394">
        <v>1000000</v>
      </c>
      <c r="BO12" s="395"/>
      <c r="BP12" s="395"/>
      <c r="BQ12" s="395"/>
      <c r="BR12" s="395"/>
      <c r="BS12" s="395"/>
      <c r="BT12" s="395"/>
      <c r="BU12" s="396"/>
      <c r="BV12" s="394">
        <v>0</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2">
      <c r="A13" s="175"/>
      <c r="B13" s="457"/>
      <c r="C13" s="458"/>
      <c r="D13" s="458"/>
      <c r="E13" s="458"/>
      <c r="F13" s="458"/>
      <c r="G13" s="458"/>
      <c r="H13" s="458"/>
      <c r="I13" s="458"/>
      <c r="J13" s="458"/>
      <c r="K13" s="459"/>
      <c r="L13" s="190"/>
      <c r="M13" s="485" t="s">
        <v>130</v>
      </c>
      <c r="N13" s="486"/>
      <c r="O13" s="486"/>
      <c r="P13" s="486"/>
      <c r="Q13" s="487"/>
      <c r="R13" s="478">
        <v>74658</v>
      </c>
      <c r="S13" s="479"/>
      <c r="T13" s="479"/>
      <c r="U13" s="479"/>
      <c r="V13" s="480"/>
      <c r="W13" s="410" t="s">
        <v>131</v>
      </c>
      <c r="X13" s="411"/>
      <c r="Y13" s="411"/>
      <c r="Z13" s="411"/>
      <c r="AA13" s="411"/>
      <c r="AB13" s="401"/>
      <c r="AC13" s="445">
        <v>1655</v>
      </c>
      <c r="AD13" s="446"/>
      <c r="AE13" s="446"/>
      <c r="AF13" s="446"/>
      <c r="AG13" s="488"/>
      <c r="AH13" s="445">
        <v>1768</v>
      </c>
      <c r="AI13" s="446"/>
      <c r="AJ13" s="446"/>
      <c r="AK13" s="446"/>
      <c r="AL13" s="447"/>
      <c r="AM13" s="423" t="s">
        <v>132</v>
      </c>
      <c r="AN13" s="424"/>
      <c r="AO13" s="424"/>
      <c r="AP13" s="424"/>
      <c r="AQ13" s="424"/>
      <c r="AR13" s="424"/>
      <c r="AS13" s="424"/>
      <c r="AT13" s="425"/>
      <c r="AU13" s="426" t="s">
        <v>110</v>
      </c>
      <c r="AV13" s="427"/>
      <c r="AW13" s="427"/>
      <c r="AX13" s="427"/>
      <c r="AY13" s="428" t="s">
        <v>133</v>
      </c>
      <c r="AZ13" s="429"/>
      <c r="BA13" s="429"/>
      <c r="BB13" s="429"/>
      <c r="BC13" s="429"/>
      <c r="BD13" s="429"/>
      <c r="BE13" s="429"/>
      <c r="BF13" s="429"/>
      <c r="BG13" s="429"/>
      <c r="BH13" s="429"/>
      <c r="BI13" s="429"/>
      <c r="BJ13" s="429"/>
      <c r="BK13" s="429"/>
      <c r="BL13" s="429"/>
      <c r="BM13" s="430"/>
      <c r="BN13" s="394">
        <v>-390395</v>
      </c>
      <c r="BO13" s="395"/>
      <c r="BP13" s="395"/>
      <c r="BQ13" s="395"/>
      <c r="BR13" s="395"/>
      <c r="BS13" s="395"/>
      <c r="BT13" s="395"/>
      <c r="BU13" s="396"/>
      <c r="BV13" s="394">
        <v>-983653</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0.9</v>
      </c>
      <c r="CU13" s="392"/>
      <c r="CV13" s="392"/>
      <c r="CW13" s="392"/>
      <c r="CX13" s="392"/>
      <c r="CY13" s="392"/>
      <c r="CZ13" s="392"/>
      <c r="DA13" s="393"/>
      <c r="DB13" s="391">
        <v>0.1</v>
      </c>
      <c r="DC13" s="392"/>
      <c r="DD13" s="392"/>
      <c r="DE13" s="392"/>
      <c r="DF13" s="392"/>
      <c r="DG13" s="392"/>
      <c r="DH13" s="392"/>
      <c r="DI13" s="393"/>
    </row>
    <row r="14" spans="1:119" ht="18.75" customHeight="1" thickBot="1" x14ac:dyDescent="0.25">
      <c r="A14" s="175"/>
      <c r="B14" s="457"/>
      <c r="C14" s="458"/>
      <c r="D14" s="458"/>
      <c r="E14" s="458"/>
      <c r="F14" s="458"/>
      <c r="G14" s="458"/>
      <c r="H14" s="458"/>
      <c r="I14" s="458"/>
      <c r="J14" s="458"/>
      <c r="K14" s="459"/>
      <c r="L14" s="475" t="s">
        <v>135</v>
      </c>
      <c r="M14" s="476"/>
      <c r="N14" s="476"/>
      <c r="O14" s="476"/>
      <c r="P14" s="476"/>
      <c r="Q14" s="477"/>
      <c r="R14" s="478">
        <v>78666</v>
      </c>
      <c r="S14" s="479"/>
      <c r="T14" s="479"/>
      <c r="U14" s="479"/>
      <c r="V14" s="480"/>
      <c r="W14" s="384"/>
      <c r="X14" s="385"/>
      <c r="Y14" s="385"/>
      <c r="Z14" s="385"/>
      <c r="AA14" s="385"/>
      <c r="AB14" s="374"/>
      <c r="AC14" s="481">
        <v>4.0999999999999996</v>
      </c>
      <c r="AD14" s="482"/>
      <c r="AE14" s="482"/>
      <c r="AF14" s="482"/>
      <c r="AG14" s="483"/>
      <c r="AH14" s="481">
        <v>4.4000000000000004</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t="s">
        <v>122</v>
      </c>
      <c r="CU14" s="493"/>
      <c r="CV14" s="493"/>
      <c r="CW14" s="493"/>
      <c r="CX14" s="493"/>
      <c r="CY14" s="493"/>
      <c r="CZ14" s="493"/>
      <c r="DA14" s="494"/>
      <c r="DB14" s="492" t="s">
        <v>122</v>
      </c>
      <c r="DC14" s="493"/>
      <c r="DD14" s="493"/>
      <c r="DE14" s="493"/>
      <c r="DF14" s="493"/>
      <c r="DG14" s="493"/>
      <c r="DH14" s="493"/>
      <c r="DI14" s="494"/>
    </row>
    <row r="15" spans="1:119" ht="18.75" customHeight="1" x14ac:dyDescent="0.2">
      <c r="A15" s="175"/>
      <c r="B15" s="457"/>
      <c r="C15" s="458"/>
      <c r="D15" s="458"/>
      <c r="E15" s="458"/>
      <c r="F15" s="458"/>
      <c r="G15" s="458"/>
      <c r="H15" s="458"/>
      <c r="I15" s="458"/>
      <c r="J15" s="458"/>
      <c r="K15" s="459"/>
      <c r="L15" s="190"/>
      <c r="M15" s="485" t="s">
        <v>130</v>
      </c>
      <c r="N15" s="486"/>
      <c r="O15" s="486"/>
      <c r="P15" s="486"/>
      <c r="Q15" s="487"/>
      <c r="R15" s="478">
        <v>75342</v>
      </c>
      <c r="S15" s="479"/>
      <c r="T15" s="479"/>
      <c r="U15" s="479"/>
      <c r="V15" s="480"/>
      <c r="W15" s="410" t="s">
        <v>137</v>
      </c>
      <c r="X15" s="411"/>
      <c r="Y15" s="411"/>
      <c r="Z15" s="411"/>
      <c r="AA15" s="411"/>
      <c r="AB15" s="401"/>
      <c r="AC15" s="445">
        <v>15462</v>
      </c>
      <c r="AD15" s="446"/>
      <c r="AE15" s="446"/>
      <c r="AF15" s="446"/>
      <c r="AG15" s="488"/>
      <c r="AH15" s="445">
        <v>15952</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11890543</v>
      </c>
      <c r="BO15" s="358"/>
      <c r="BP15" s="358"/>
      <c r="BQ15" s="358"/>
      <c r="BR15" s="358"/>
      <c r="BS15" s="358"/>
      <c r="BT15" s="358"/>
      <c r="BU15" s="359"/>
      <c r="BV15" s="357">
        <v>11624115</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38.700000000000003</v>
      </c>
      <c r="AD16" s="482"/>
      <c r="AE16" s="482"/>
      <c r="AF16" s="482"/>
      <c r="AG16" s="483"/>
      <c r="AH16" s="481">
        <v>39.9</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15043719</v>
      </c>
      <c r="BO16" s="395"/>
      <c r="BP16" s="395"/>
      <c r="BQ16" s="395"/>
      <c r="BR16" s="395"/>
      <c r="BS16" s="395"/>
      <c r="BT16" s="395"/>
      <c r="BU16" s="396"/>
      <c r="BV16" s="394">
        <v>14547928</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5">
      <c r="A17" s="175"/>
      <c r="B17" s="460"/>
      <c r="C17" s="461"/>
      <c r="D17" s="461"/>
      <c r="E17" s="461"/>
      <c r="F17" s="461"/>
      <c r="G17" s="461"/>
      <c r="H17" s="461"/>
      <c r="I17" s="461"/>
      <c r="J17" s="461"/>
      <c r="K17" s="462"/>
      <c r="L17" s="194"/>
      <c r="M17" s="505" t="s">
        <v>143</v>
      </c>
      <c r="N17" s="506"/>
      <c r="O17" s="506"/>
      <c r="P17" s="506"/>
      <c r="Q17" s="507"/>
      <c r="R17" s="500" t="s">
        <v>144</v>
      </c>
      <c r="S17" s="501"/>
      <c r="T17" s="501"/>
      <c r="U17" s="501"/>
      <c r="V17" s="502"/>
      <c r="W17" s="410" t="s">
        <v>145</v>
      </c>
      <c r="X17" s="411"/>
      <c r="Y17" s="411"/>
      <c r="Z17" s="411"/>
      <c r="AA17" s="411"/>
      <c r="AB17" s="401"/>
      <c r="AC17" s="445">
        <v>22877</v>
      </c>
      <c r="AD17" s="446"/>
      <c r="AE17" s="446"/>
      <c r="AF17" s="446"/>
      <c r="AG17" s="488"/>
      <c r="AH17" s="445">
        <v>22310</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15134713</v>
      </c>
      <c r="BO17" s="395"/>
      <c r="BP17" s="395"/>
      <c r="BQ17" s="395"/>
      <c r="BR17" s="395"/>
      <c r="BS17" s="395"/>
      <c r="BT17" s="395"/>
      <c r="BU17" s="396"/>
      <c r="BV17" s="394">
        <v>14748230</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5">
      <c r="A18" s="175"/>
      <c r="B18" s="516" t="s">
        <v>147</v>
      </c>
      <c r="C18" s="437"/>
      <c r="D18" s="437"/>
      <c r="E18" s="517"/>
      <c r="F18" s="517"/>
      <c r="G18" s="517"/>
      <c r="H18" s="517"/>
      <c r="I18" s="517"/>
      <c r="J18" s="517"/>
      <c r="K18" s="517"/>
      <c r="L18" s="518">
        <v>56.96</v>
      </c>
      <c r="M18" s="518"/>
      <c r="N18" s="518"/>
      <c r="O18" s="518"/>
      <c r="P18" s="518"/>
      <c r="Q18" s="518"/>
      <c r="R18" s="519"/>
      <c r="S18" s="519"/>
      <c r="T18" s="519"/>
      <c r="U18" s="519"/>
      <c r="V18" s="520"/>
      <c r="W18" s="412"/>
      <c r="X18" s="413"/>
      <c r="Y18" s="413"/>
      <c r="Z18" s="413"/>
      <c r="AA18" s="413"/>
      <c r="AB18" s="404"/>
      <c r="AC18" s="521">
        <v>57.2</v>
      </c>
      <c r="AD18" s="522"/>
      <c r="AE18" s="522"/>
      <c r="AF18" s="522"/>
      <c r="AG18" s="523"/>
      <c r="AH18" s="521">
        <v>55.7</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17291638</v>
      </c>
      <c r="BO18" s="395"/>
      <c r="BP18" s="395"/>
      <c r="BQ18" s="395"/>
      <c r="BR18" s="395"/>
      <c r="BS18" s="395"/>
      <c r="BT18" s="395"/>
      <c r="BU18" s="396"/>
      <c r="BV18" s="394">
        <v>16587592</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5">
      <c r="A19" s="175"/>
      <c r="B19" s="516" t="s">
        <v>149</v>
      </c>
      <c r="C19" s="437"/>
      <c r="D19" s="437"/>
      <c r="E19" s="517"/>
      <c r="F19" s="517"/>
      <c r="G19" s="517"/>
      <c r="H19" s="517"/>
      <c r="I19" s="517"/>
      <c r="J19" s="517"/>
      <c r="K19" s="517"/>
      <c r="L19" s="525">
        <v>1396</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32848209</v>
      </c>
      <c r="BO19" s="395"/>
      <c r="BP19" s="395"/>
      <c r="BQ19" s="395"/>
      <c r="BR19" s="395"/>
      <c r="BS19" s="395"/>
      <c r="BT19" s="395"/>
      <c r="BU19" s="396"/>
      <c r="BV19" s="394">
        <v>27731102</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5">
      <c r="A20" s="175"/>
      <c r="B20" s="516" t="s">
        <v>151</v>
      </c>
      <c r="C20" s="437"/>
      <c r="D20" s="437"/>
      <c r="E20" s="517"/>
      <c r="F20" s="517"/>
      <c r="G20" s="517"/>
      <c r="H20" s="517"/>
      <c r="I20" s="517"/>
      <c r="J20" s="517"/>
      <c r="K20" s="517"/>
      <c r="L20" s="525">
        <v>30970</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5">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2">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22434528</v>
      </c>
      <c r="BO22" s="358"/>
      <c r="BP22" s="358"/>
      <c r="BQ22" s="358"/>
      <c r="BR22" s="358"/>
      <c r="BS22" s="358"/>
      <c r="BT22" s="358"/>
      <c r="BU22" s="359"/>
      <c r="BV22" s="357">
        <v>23848475</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2">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9859931</v>
      </c>
      <c r="BO23" s="395"/>
      <c r="BP23" s="395"/>
      <c r="BQ23" s="395"/>
      <c r="BR23" s="395"/>
      <c r="BS23" s="395"/>
      <c r="BT23" s="395"/>
      <c r="BU23" s="396"/>
      <c r="BV23" s="394">
        <v>10013674</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5">
      <c r="A24" s="175"/>
      <c r="B24" s="565"/>
      <c r="C24" s="541"/>
      <c r="D24" s="542"/>
      <c r="E24" s="444" t="s">
        <v>161</v>
      </c>
      <c r="F24" s="424"/>
      <c r="G24" s="424"/>
      <c r="H24" s="424"/>
      <c r="I24" s="424"/>
      <c r="J24" s="424"/>
      <c r="K24" s="425"/>
      <c r="L24" s="445">
        <v>1</v>
      </c>
      <c r="M24" s="446"/>
      <c r="N24" s="446"/>
      <c r="O24" s="446"/>
      <c r="P24" s="488"/>
      <c r="Q24" s="445">
        <v>9270</v>
      </c>
      <c r="R24" s="446"/>
      <c r="S24" s="446"/>
      <c r="T24" s="446"/>
      <c r="U24" s="446"/>
      <c r="V24" s="488"/>
      <c r="W24" s="540"/>
      <c r="X24" s="541"/>
      <c r="Y24" s="542"/>
      <c r="Z24" s="444" t="s">
        <v>162</v>
      </c>
      <c r="AA24" s="424"/>
      <c r="AB24" s="424"/>
      <c r="AC24" s="424"/>
      <c r="AD24" s="424"/>
      <c r="AE24" s="424"/>
      <c r="AF24" s="424"/>
      <c r="AG24" s="425"/>
      <c r="AH24" s="445">
        <v>680</v>
      </c>
      <c r="AI24" s="446"/>
      <c r="AJ24" s="446"/>
      <c r="AK24" s="446"/>
      <c r="AL24" s="488"/>
      <c r="AM24" s="445">
        <v>2049520</v>
      </c>
      <c r="AN24" s="446"/>
      <c r="AO24" s="446"/>
      <c r="AP24" s="446"/>
      <c r="AQ24" s="446"/>
      <c r="AR24" s="488"/>
      <c r="AS24" s="445">
        <v>3014</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10957111</v>
      </c>
      <c r="BO24" s="395"/>
      <c r="BP24" s="395"/>
      <c r="BQ24" s="395"/>
      <c r="BR24" s="395"/>
      <c r="BS24" s="395"/>
      <c r="BT24" s="395"/>
      <c r="BU24" s="396"/>
      <c r="BV24" s="394">
        <v>11198021</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2">
      <c r="A25" s="175"/>
      <c r="B25" s="565"/>
      <c r="C25" s="541"/>
      <c r="D25" s="542"/>
      <c r="E25" s="444" t="s">
        <v>164</v>
      </c>
      <c r="F25" s="424"/>
      <c r="G25" s="424"/>
      <c r="H25" s="424"/>
      <c r="I25" s="424"/>
      <c r="J25" s="424"/>
      <c r="K25" s="425"/>
      <c r="L25" s="445">
        <v>1</v>
      </c>
      <c r="M25" s="446"/>
      <c r="N25" s="446"/>
      <c r="O25" s="446"/>
      <c r="P25" s="488"/>
      <c r="Q25" s="445">
        <v>7810</v>
      </c>
      <c r="R25" s="446"/>
      <c r="S25" s="446"/>
      <c r="T25" s="446"/>
      <c r="U25" s="446"/>
      <c r="V25" s="488"/>
      <c r="W25" s="540"/>
      <c r="X25" s="541"/>
      <c r="Y25" s="542"/>
      <c r="Z25" s="444" t="s">
        <v>165</v>
      </c>
      <c r="AA25" s="424"/>
      <c r="AB25" s="424"/>
      <c r="AC25" s="424"/>
      <c r="AD25" s="424"/>
      <c r="AE25" s="424"/>
      <c r="AF25" s="424"/>
      <c r="AG25" s="425"/>
      <c r="AH25" s="445">
        <v>111</v>
      </c>
      <c r="AI25" s="446"/>
      <c r="AJ25" s="446"/>
      <c r="AK25" s="446"/>
      <c r="AL25" s="488"/>
      <c r="AM25" s="445">
        <v>347652</v>
      </c>
      <c r="AN25" s="446"/>
      <c r="AO25" s="446"/>
      <c r="AP25" s="446"/>
      <c r="AQ25" s="446"/>
      <c r="AR25" s="488"/>
      <c r="AS25" s="445">
        <v>3132</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9032480</v>
      </c>
      <c r="BO25" s="358"/>
      <c r="BP25" s="358"/>
      <c r="BQ25" s="358"/>
      <c r="BR25" s="358"/>
      <c r="BS25" s="358"/>
      <c r="BT25" s="358"/>
      <c r="BU25" s="359"/>
      <c r="BV25" s="357">
        <v>8954518</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2">
      <c r="A26" s="175"/>
      <c r="B26" s="565"/>
      <c r="C26" s="541"/>
      <c r="D26" s="542"/>
      <c r="E26" s="444" t="s">
        <v>167</v>
      </c>
      <c r="F26" s="424"/>
      <c r="G26" s="424"/>
      <c r="H26" s="424"/>
      <c r="I26" s="424"/>
      <c r="J26" s="424"/>
      <c r="K26" s="425"/>
      <c r="L26" s="445">
        <v>1</v>
      </c>
      <c r="M26" s="446"/>
      <c r="N26" s="446"/>
      <c r="O26" s="446"/>
      <c r="P26" s="488"/>
      <c r="Q26" s="445">
        <v>6970</v>
      </c>
      <c r="R26" s="446"/>
      <c r="S26" s="446"/>
      <c r="T26" s="446"/>
      <c r="U26" s="446"/>
      <c r="V26" s="488"/>
      <c r="W26" s="540"/>
      <c r="X26" s="541"/>
      <c r="Y26" s="542"/>
      <c r="Z26" s="444" t="s">
        <v>168</v>
      </c>
      <c r="AA26" s="546"/>
      <c r="AB26" s="546"/>
      <c r="AC26" s="546"/>
      <c r="AD26" s="546"/>
      <c r="AE26" s="546"/>
      <c r="AF26" s="546"/>
      <c r="AG26" s="547"/>
      <c r="AH26" s="445">
        <v>15</v>
      </c>
      <c r="AI26" s="446"/>
      <c r="AJ26" s="446"/>
      <c r="AK26" s="446"/>
      <c r="AL26" s="488"/>
      <c r="AM26" s="445">
        <v>41160</v>
      </c>
      <c r="AN26" s="446"/>
      <c r="AO26" s="446"/>
      <c r="AP26" s="446"/>
      <c r="AQ26" s="446"/>
      <c r="AR26" s="488"/>
      <c r="AS26" s="445">
        <v>2744</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v>571516</v>
      </c>
      <c r="BO26" s="395"/>
      <c r="BP26" s="395"/>
      <c r="BQ26" s="395"/>
      <c r="BR26" s="395"/>
      <c r="BS26" s="395"/>
      <c r="BT26" s="395"/>
      <c r="BU26" s="396"/>
      <c r="BV26" s="394">
        <v>493533</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5">
      <c r="A27" s="175"/>
      <c r="B27" s="565"/>
      <c r="C27" s="541"/>
      <c r="D27" s="542"/>
      <c r="E27" s="444" t="s">
        <v>170</v>
      </c>
      <c r="F27" s="424"/>
      <c r="G27" s="424"/>
      <c r="H27" s="424"/>
      <c r="I27" s="424"/>
      <c r="J27" s="424"/>
      <c r="K27" s="425"/>
      <c r="L27" s="445">
        <v>1</v>
      </c>
      <c r="M27" s="446"/>
      <c r="N27" s="446"/>
      <c r="O27" s="446"/>
      <c r="P27" s="488"/>
      <c r="Q27" s="445">
        <v>5320</v>
      </c>
      <c r="R27" s="446"/>
      <c r="S27" s="446"/>
      <c r="T27" s="446"/>
      <c r="U27" s="446"/>
      <c r="V27" s="488"/>
      <c r="W27" s="540"/>
      <c r="X27" s="541"/>
      <c r="Y27" s="542"/>
      <c r="Z27" s="444" t="s">
        <v>171</v>
      </c>
      <c r="AA27" s="424"/>
      <c r="AB27" s="424"/>
      <c r="AC27" s="424"/>
      <c r="AD27" s="424"/>
      <c r="AE27" s="424"/>
      <c r="AF27" s="424"/>
      <c r="AG27" s="425"/>
      <c r="AH27" s="445">
        <v>17</v>
      </c>
      <c r="AI27" s="446"/>
      <c r="AJ27" s="446"/>
      <c r="AK27" s="446"/>
      <c r="AL27" s="488"/>
      <c r="AM27" s="445">
        <v>58521</v>
      </c>
      <c r="AN27" s="446"/>
      <c r="AO27" s="446"/>
      <c r="AP27" s="446"/>
      <c r="AQ27" s="446"/>
      <c r="AR27" s="488"/>
      <c r="AS27" s="445">
        <v>3442</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3" t="s">
        <v>122</v>
      </c>
      <c r="BO27" s="514"/>
      <c r="BP27" s="514"/>
      <c r="BQ27" s="514"/>
      <c r="BR27" s="514"/>
      <c r="BS27" s="514"/>
      <c r="BT27" s="514"/>
      <c r="BU27" s="515"/>
      <c r="BV27" s="513" t="s">
        <v>122</v>
      </c>
      <c r="BW27" s="514"/>
      <c r="BX27" s="514"/>
      <c r="BY27" s="514"/>
      <c r="BZ27" s="514"/>
      <c r="CA27" s="514"/>
      <c r="CB27" s="514"/>
      <c r="CC27" s="515"/>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2">
      <c r="A28" s="175"/>
      <c r="B28" s="565"/>
      <c r="C28" s="541"/>
      <c r="D28" s="542"/>
      <c r="E28" s="444" t="s">
        <v>173</v>
      </c>
      <c r="F28" s="424"/>
      <c r="G28" s="424"/>
      <c r="H28" s="424"/>
      <c r="I28" s="424"/>
      <c r="J28" s="424"/>
      <c r="K28" s="425"/>
      <c r="L28" s="445">
        <v>1</v>
      </c>
      <c r="M28" s="446"/>
      <c r="N28" s="446"/>
      <c r="O28" s="446"/>
      <c r="P28" s="488"/>
      <c r="Q28" s="445">
        <v>4890</v>
      </c>
      <c r="R28" s="446"/>
      <c r="S28" s="446"/>
      <c r="T28" s="446"/>
      <c r="U28" s="446"/>
      <c r="V28" s="488"/>
      <c r="W28" s="540"/>
      <c r="X28" s="541"/>
      <c r="Y28" s="542"/>
      <c r="Z28" s="444" t="s">
        <v>174</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6103070</v>
      </c>
      <c r="BO28" s="358"/>
      <c r="BP28" s="358"/>
      <c r="BQ28" s="358"/>
      <c r="BR28" s="358"/>
      <c r="BS28" s="358"/>
      <c r="BT28" s="358"/>
      <c r="BU28" s="359"/>
      <c r="BV28" s="357">
        <v>6918868</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2">
      <c r="A29" s="175"/>
      <c r="B29" s="565"/>
      <c r="C29" s="541"/>
      <c r="D29" s="542"/>
      <c r="E29" s="444" t="s">
        <v>176</v>
      </c>
      <c r="F29" s="424"/>
      <c r="G29" s="424"/>
      <c r="H29" s="424"/>
      <c r="I29" s="424"/>
      <c r="J29" s="424"/>
      <c r="K29" s="425"/>
      <c r="L29" s="445">
        <v>18</v>
      </c>
      <c r="M29" s="446"/>
      <c r="N29" s="446"/>
      <c r="O29" s="446"/>
      <c r="P29" s="488"/>
      <c r="Q29" s="445">
        <v>4570</v>
      </c>
      <c r="R29" s="446"/>
      <c r="S29" s="446"/>
      <c r="T29" s="446"/>
      <c r="U29" s="446"/>
      <c r="V29" s="488"/>
      <c r="W29" s="543"/>
      <c r="X29" s="544"/>
      <c r="Y29" s="545"/>
      <c r="Z29" s="444" t="s">
        <v>177</v>
      </c>
      <c r="AA29" s="424"/>
      <c r="AB29" s="424"/>
      <c r="AC29" s="424"/>
      <c r="AD29" s="424"/>
      <c r="AE29" s="424"/>
      <c r="AF29" s="424"/>
      <c r="AG29" s="425"/>
      <c r="AH29" s="445">
        <v>697</v>
      </c>
      <c r="AI29" s="446"/>
      <c r="AJ29" s="446"/>
      <c r="AK29" s="446"/>
      <c r="AL29" s="488"/>
      <c r="AM29" s="445">
        <v>2108041</v>
      </c>
      <c r="AN29" s="446"/>
      <c r="AO29" s="446"/>
      <c r="AP29" s="446"/>
      <c r="AQ29" s="446"/>
      <c r="AR29" s="488"/>
      <c r="AS29" s="445">
        <v>3024</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v>278984</v>
      </c>
      <c r="BO29" s="395"/>
      <c r="BP29" s="395"/>
      <c r="BQ29" s="395"/>
      <c r="BR29" s="395"/>
      <c r="BS29" s="395"/>
      <c r="BT29" s="395"/>
      <c r="BU29" s="396"/>
      <c r="BV29" s="394">
        <v>277191</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5">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1">
        <v>100.9</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20968534</v>
      </c>
      <c r="BO30" s="514"/>
      <c r="BP30" s="514"/>
      <c r="BQ30" s="514"/>
      <c r="BR30" s="514"/>
      <c r="BS30" s="514"/>
      <c r="BT30" s="514"/>
      <c r="BU30" s="515"/>
      <c r="BV30" s="513">
        <v>15421070</v>
      </c>
      <c r="BW30" s="514"/>
      <c r="BX30" s="514"/>
      <c r="BY30" s="514"/>
      <c r="BZ30" s="514"/>
      <c r="CA30" s="514"/>
      <c r="CB30" s="514"/>
      <c r="CC30" s="515"/>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2">
      <c r="A33" s="175"/>
      <c r="B33" s="202"/>
      <c r="C33" s="418" t="s">
        <v>186</v>
      </c>
      <c r="D33" s="418"/>
      <c r="E33" s="383" t="s">
        <v>187</v>
      </c>
      <c r="F33" s="383"/>
      <c r="G33" s="383"/>
      <c r="H33" s="383"/>
      <c r="I33" s="383"/>
      <c r="J33" s="383"/>
      <c r="K33" s="383"/>
      <c r="L33" s="383"/>
      <c r="M33" s="383"/>
      <c r="N33" s="383"/>
      <c r="O33" s="383"/>
      <c r="P33" s="383"/>
      <c r="Q33" s="383"/>
      <c r="R33" s="383"/>
      <c r="S33" s="383"/>
      <c r="T33" s="179"/>
      <c r="U33" s="418" t="s">
        <v>186</v>
      </c>
      <c r="V33" s="418"/>
      <c r="W33" s="383" t="s">
        <v>187</v>
      </c>
      <c r="X33" s="383"/>
      <c r="Y33" s="383"/>
      <c r="Z33" s="383"/>
      <c r="AA33" s="383"/>
      <c r="AB33" s="383"/>
      <c r="AC33" s="383"/>
      <c r="AD33" s="383"/>
      <c r="AE33" s="383"/>
      <c r="AF33" s="383"/>
      <c r="AG33" s="383"/>
      <c r="AH33" s="383"/>
      <c r="AI33" s="383"/>
      <c r="AJ33" s="383"/>
      <c r="AK33" s="383"/>
      <c r="AL33" s="179"/>
      <c r="AM33" s="418" t="s">
        <v>186</v>
      </c>
      <c r="AN33" s="418"/>
      <c r="AO33" s="383" t="s">
        <v>187</v>
      </c>
      <c r="AP33" s="383"/>
      <c r="AQ33" s="383"/>
      <c r="AR33" s="383"/>
      <c r="AS33" s="383"/>
      <c r="AT33" s="383"/>
      <c r="AU33" s="383"/>
      <c r="AV33" s="383"/>
      <c r="AW33" s="383"/>
      <c r="AX33" s="383"/>
      <c r="AY33" s="383"/>
      <c r="AZ33" s="383"/>
      <c r="BA33" s="383"/>
      <c r="BB33" s="383"/>
      <c r="BC33" s="383"/>
      <c r="BD33" s="185"/>
      <c r="BE33" s="383" t="s">
        <v>188</v>
      </c>
      <c r="BF33" s="383"/>
      <c r="BG33" s="383" t="s">
        <v>189</v>
      </c>
      <c r="BH33" s="383"/>
      <c r="BI33" s="383"/>
      <c r="BJ33" s="383"/>
      <c r="BK33" s="383"/>
      <c r="BL33" s="383"/>
      <c r="BM33" s="383"/>
      <c r="BN33" s="383"/>
      <c r="BO33" s="383"/>
      <c r="BP33" s="383"/>
      <c r="BQ33" s="383"/>
      <c r="BR33" s="383"/>
      <c r="BS33" s="383"/>
      <c r="BT33" s="383"/>
      <c r="BU33" s="383"/>
      <c r="BV33" s="185"/>
      <c r="BW33" s="418" t="s">
        <v>188</v>
      </c>
      <c r="BX33" s="418"/>
      <c r="BY33" s="383" t="s">
        <v>190</v>
      </c>
      <c r="BZ33" s="383"/>
      <c r="CA33" s="383"/>
      <c r="CB33" s="383"/>
      <c r="CC33" s="383"/>
      <c r="CD33" s="383"/>
      <c r="CE33" s="383"/>
      <c r="CF33" s="383"/>
      <c r="CG33" s="383"/>
      <c r="CH33" s="383"/>
      <c r="CI33" s="383"/>
      <c r="CJ33" s="383"/>
      <c r="CK33" s="383"/>
      <c r="CL33" s="383"/>
      <c r="CM33" s="383"/>
      <c r="CN33" s="179"/>
      <c r="CO33" s="418" t="s">
        <v>186</v>
      </c>
      <c r="CP33" s="418"/>
      <c r="CQ33" s="383" t="s">
        <v>191</v>
      </c>
      <c r="CR33" s="383"/>
      <c r="CS33" s="383"/>
      <c r="CT33" s="383"/>
      <c r="CU33" s="383"/>
      <c r="CV33" s="383"/>
      <c r="CW33" s="383"/>
      <c r="CX33" s="383"/>
      <c r="CY33" s="383"/>
      <c r="CZ33" s="383"/>
      <c r="DA33" s="383"/>
      <c r="DB33" s="383"/>
      <c r="DC33" s="383"/>
      <c r="DD33" s="383"/>
      <c r="DE33" s="383"/>
      <c r="DF33" s="179"/>
      <c r="DG33" s="583" t="s">
        <v>192</v>
      </c>
      <c r="DH33" s="583"/>
      <c r="DI33" s="180"/>
    </row>
    <row r="34" spans="1:113" ht="32.25" customHeight="1" x14ac:dyDescent="0.2">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4</v>
      </c>
      <c r="V34" s="584"/>
      <c r="W34" s="585" t="str">
        <f>IF('各会計、関係団体の財政状況及び健全化判断比率'!B28="","",'各会計、関係団体の財政状況及び健全化判断比率'!B28)</f>
        <v>国民健康保険事業特別会計</v>
      </c>
      <c r="X34" s="585"/>
      <c r="Y34" s="585"/>
      <c r="Z34" s="585"/>
      <c r="AA34" s="585"/>
      <c r="AB34" s="585"/>
      <c r="AC34" s="585"/>
      <c r="AD34" s="585"/>
      <c r="AE34" s="585"/>
      <c r="AF34" s="585"/>
      <c r="AG34" s="585"/>
      <c r="AH34" s="585"/>
      <c r="AI34" s="585"/>
      <c r="AJ34" s="585"/>
      <c r="AK34" s="585"/>
      <c r="AL34" s="175"/>
      <c r="AM34" s="584">
        <f>IF(AO34="","",MAX(C34:D43,U34:V43)+1)</f>
        <v>6</v>
      </c>
      <c r="AN34" s="584"/>
      <c r="AO34" s="585" t="str">
        <f>IF('各会計、関係団体の財政状況及び健全化判断比率'!B30="","",'各会計、関係団体の財政状況及び健全化判断比率'!B30)</f>
        <v>水道事業会計</v>
      </c>
      <c r="AP34" s="585"/>
      <c r="AQ34" s="585"/>
      <c r="AR34" s="585"/>
      <c r="AS34" s="585"/>
      <c r="AT34" s="585"/>
      <c r="AU34" s="585"/>
      <c r="AV34" s="585"/>
      <c r="AW34" s="585"/>
      <c r="AX34" s="585"/>
      <c r="AY34" s="585"/>
      <c r="AZ34" s="585"/>
      <c r="BA34" s="585"/>
      <c r="BB34" s="585"/>
      <c r="BC34" s="585"/>
      <c r="BD34" s="175"/>
      <c r="BE34" s="584" t="str">
        <f>IF(BG34="","",MAX(C34:D43,U34:V43,AM34:AN43)+1)</f>
        <v/>
      </c>
      <c r="BF34" s="584"/>
      <c r="BG34" s="585"/>
      <c r="BH34" s="585"/>
      <c r="BI34" s="585"/>
      <c r="BJ34" s="585"/>
      <c r="BK34" s="585"/>
      <c r="BL34" s="585"/>
      <c r="BM34" s="585"/>
      <c r="BN34" s="585"/>
      <c r="BO34" s="585"/>
      <c r="BP34" s="585"/>
      <c r="BQ34" s="585"/>
      <c r="BR34" s="585"/>
      <c r="BS34" s="585"/>
      <c r="BT34" s="585"/>
      <c r="BU34" s="585"/>
      <c r="BV34" s="175"/>
      <c r="BW34" s="584">
        <f>IF(BY34="","",MAX(C34:D43,U34:V43,AM34:AN43,BE34:BF43)+1)</f>
        <v>10</v>
      </c>
      <c r="BX34" s="584"/>
      <c r="BY34" s="585" t="str">
        <f>IF('各会計、関係団体の財政状況及び健全化判断比率'!B68="","",'各会計、関係団体の財政状況及び健全化判断比率'!B68)</f>
        <v>蒲郡市幸田町衛生組合</v>
      </c>
      <c r="BZ34" s="585"/>
      <c r="CA34" s="585"/>
      <c r="CB34" s="585"/>
      <c r="CC34" s="585"/>
      <c r="CD34" s="585"/>
      <c r="CE34" s="585"/>
      <c r="CF34" s="585"/>
      <c r="CG34" s="585"/>
      <c r="CH34" s="585"/>
      <c r="CI34" s="585"/>
      <c r="CJ34" s="585"/>
      <c r="CK34" s="585"/>
      <c r="CL34" s="585"/>
      <c r="CM34" s="585"/>
      <c r="CN34" s="175"/>
      <c r="CO34" s="584">
        <f>IF(CQ34="","",MAX(C34:D43,U34:V43,AM34:AN43,BE34:BF43,BW34:BX43)+1)</f>
        <v>15</v>
      </c>
      <c r="CP34" s="584"/>
      <c r="CQ34" s="585" t="str">
        <f>IF('各会計、関係団体の財政状況及び健全化判断比率'!BS7="","",'各会計、関係団体の財政状況及び健全化判断比率'!BS7)</f>
        <v>蒲郡港営施設</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x14ac:dyDescent="0.2">
      <c r="A35" s="175"/>
      <c r="B35" s="202"/>
      <c r="C35" s="584">
        <f>IF(E35="","",C34+1)</f>
        <v>2</v>
      </c>
      <c r="D35" s="584"/>
      <c r="E35" s="585" t="str">
        <f>IF('各会計、関係団体の財政状況及び健全化判断比率'!B8="","",'各会計、関係団体の財政状況及び健全化判断比率'!B8)</f>
        <v>土地区画整理事業特別会計</v>
      </c>
      <c r="F35" s="585"/>
      <c r="G35" s="585"/>
      <c r="H35" s="585"/>
      <c r="I35" s="585"/>
      <c r="J35" s="585"/>
      <c r="K35" s="585"/>
      <c r="L35" s="585"/>
      <c r="M35" s="585"/>
      <c r="N35" s="585"/>
      <c r="O35" s="585"/>
      <c r="P35" s="585"/>
      <c r="Q35" s="585"/>
      <c r="R35" s="585"/>
      <c r="S35" s="585"/>
      <c r="T35" s="175"/>
      <c r="U35" s="584">
        <f>IF(W35="","",U34+1)</f>
        <v>5</v>
      </c>
      <c r="V35" s="584"/>
      <c r="W35" s="585" t="str">
        <f>IF('各会計、関係団体の財政状況及び健全化判断比率'!B29="","",'各会計、関係団体の財政状況及び健全化判断比率'!B29)</f>
        <v>後期高齢者医療事業特別会計</v>
      </c>
      <c r="X35" s="585"/>
      <c r="Y35" s="585"/>
      <c r="Z35" s="585"/>
      <c r="AA35" s="585"/>
      <c r="AB35" s="585"/>
      <c r="AC35" s="585"/>
      <c r="AD35" s="585"/>
      <c r="AE35" s="585"/>
      <c r="AF35" s="585"/>
      <c r="AG35" s="585"/>
      <c r="AH35" s="585"/>
      <c r="AI35" s="585"/>
      <c r="AJ35" s="585"/>
      <c r="AK35" s="585"/>
      <c r="AL35" s="175"/>
      <c r="AM35" s="584">
        <f t="shared" ref="AM35:AM43" si="0">IF(AO35="","",AM34+1)</f>
        <v>7</v>
      </c>
      <c r="AN35" s="584"/>
      <c r="AO35" s="585" t="str">
        <f>IF('各会計、関係団体の財政状況及び健全化判断比率'!B31="","",'各会計、関係団体の財政状況及び健全化判断比率'!B31)</f>
        <v>下水道事業会計</v>
      </c>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11</v>
      </c>
      <c r="BX35" s="584"/>
      <c r="BY35" s="585" t="str">
        <f>IF('各会計、関係団体の財政状況及び健全化判断比率'!B69="","",'各会計、関係団体の財政状況及び健全化判断比率'!B69)</f>
        <v>愛知県後期高齢者医療広域連合（一般会計）</v>
      </c>
      <c r="BZ35" s="585"/>
      <c r="CA35" s="585"/>
      <c r="CB35" s="585"/>
      <c r="CC35" s="585"/>
      <c r="CD35" s="585"/>
      <c r="CE35" s="585"/>
      <c r="CF35" s="585"/>
      <c r="CG35" s="585"/>
      <c r="CH35" s="585"/>
      <c r="CI35" s="585"/>
      <c r="CJ35" s="585"/>
      <c r="CK35" s="585"/>
      <c r="CL35" s="585"/>
      <c r="CM35" s="585"/>
      <c r="CN35" s="175"/>
      <c r="CO35" s="584">
        <f t="shared" ref="CO35:CO43" si="3">IF(CQ35="","",CO34+1)</f>
        <v>16</v>
      </c>
      <c r="CP35" s="584"/>
      <c r="CQ35" s="585" t="str">
        <f>IF('各会計、関係団体の財政状況及び健全化判断比率'!BS8="","",'各会計、関係団体の財政状況及び健全化判断比率'!BS8)</f>
        <v>蒲郡土地開発公社</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2">
      <c r="A36" s="175"/>
      <c r="B36" s="202"/>
      <c r="C36" s="584">
        <f>IF(E36="","",C35+1)</f>
        <v>3</v>
      </c>
      <c r="D36" s="584"/>
      <c r="E36" s="585" t="str">
        <f>IF('各会計、関係団体の財政状況及び健全化判断比率'!B9="","",'各会計、関係団体の財政状況及び健全化判断比率'!B9)</f>
        <v>公共用地対策事業特別会計</v>
      </c>
      <c r="F36" s="585"/>
      <c r="G36" s="585"/>
      <c r="H36" s="585"/>
      <c r="I36" s="585"/>
      <c r="J36" s="585"/>
      <c r="K36" s="585"/>
      <c r="L36" s="585"/>
      <c r="M36" s="585"/>
      <c r="N36" s="585"/>
      <c r="O36" s="585"/>
      <c r="P36" s="585"/>
      <c r="Q36" s="585"/>
      <c r="R36" s="585"/>
      <c r="S36" s="585"/>
      <c r="T36" s="175"/>
      <c r="U36" s="584" t="str">
        <f t="shared" ref="U36:U43" si="4">IF(W36="","",U35+1)</f>
        <v/>
      </c>
      <c r="V36" s="584"/>
      <c r="W36" s="585"/>
      <c r="X36" s="585"/>
      <c r="Y36" s="585"/>
      <c r="Z36" s="585"/>
      <c r="AA36" s="585"/>
      <c r="AB36" s="585"/>
      <c r="AC36" s="585"/>
      <c r="AD36" s="585"/>
      <c r="AE36" s="585"/>
      <c r="AF36" s="585"/>
      <c r="AG36" s="585"/>
      <c r="AH36" s="585"/>
      <c r="AI36" s="585"/>
      <c r="AJ36" s="585"/>
      <c r="AK36" s="585"/>
      <c r="AL36" s="175"/>
      <c r="AM36" s="584">
        <f t="shared" si="0"/>
        <v>8</v>
      </c>
      <c r="AN36" s="584"/>
      <c r="AO36" s="585" t="str">
        <f>IF('各会計、関係団体の財政状況及び健全化判断比率'!B32="","",'各会計、関係団体の財政状況及び健全化判断比率'!B32)</f>
        <v>病院事業会計</v>
      </c>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12</v>
      </c>
      <c r="BX36" s="584"/>
      <c r="BY36" s="585" t="str">
        <f>IF('各会計、関係団体の財政状況及び健全化判断比率'!B70="","",'各会計、関係団体の財政状況及び健全化判断比率'!B70)</f>
        <v>愛知県後期高齢者医療広域連合（後期高齢者医療特別会計）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2">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f t="shared" si="0"/>
        <v>9</v>
      </c>
      <c r="AN37" s="584"/>
      <c r="AO37" s="585" t="str">
        <f>IF('各会計、関係団体の財政状況及び健全化判断比率'!B33="","",'各会計、関係団体の財政状況及び健全化判断比率'!B33)</f>
        <v>モーターボート競走事業会計</v>
      </c>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13</v>
      </c>
      <c r="BX37" s="584"/>
      <c r="BY37" s="585" t="str">
        <f>IF('各会計、関係団体の財政状況及び健全化判断比率'!B71="","",'各会計、関係団体の財政状況及び健全化判断比率'!B71)</f>
        <v>東三河広域連合（一般会計）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2">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14</v>
      </c>
      <c r="BX38" s="584"/>
      <c r="BY38" s="585" t="str">
        <f>IF('各会計、関係団体の財政状況及び健全化判断比率'!B72="","",'各会計、関係団体の財政状況及び健全化判断比率'!B72)</f>
        <v>東三河広域連合（介護保険特別会計）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2">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t="str">
        <f t="shared" si="2"/>
        <v/>
      </c>
      <c r="BX39" s="584"/>
      <c r="BY39" s="585" t="str">
        <f>IF('各会計、関係団体の財政状況及び健全化判断比率'!B73="","",'各会計、関係団体の財政状況及び健全化判断比率'!B73)</f>
        <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2">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t="str">
        <f t="shared" si="2"/>
        <v/>
      </c>
      <c r="BX40" s="584"/>
      <c r="BY40" s="585" t="str">
        <f>IF('各会計、関係団体の財政状況及び健全化判断比率'!B74="","",'各会計、関係団体の財政状況及び健全化判断比率'!B74)</f>
        <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2">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t="str">
        <f t="shared" si="2"/>
        <v/>
      </c>
      <c r="BX41" s="584"/>
      <c r="BY41" s="585" t="str">
        <f>IF('各会計、関係団体の財政状況及び健全化判断比率'!B75="","",'各会計、関係団体の財政状況及び健全化判断比率'!B75)</f>
        <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2">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2">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2">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2">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2">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2">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2">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2">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2">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2"/>
    <row r="55" spans="5:113" x14ac:dyDescent="0.2"/>
    <row r="56" spans="5:113" x14ac:dyDescent="0.2"/>
  </sheetData>
  <sheetProtection algorithmName="SHA-512" hashValue="/mI9eM+aKypBS2J8UXCoCQ9WW4ItZ0rTRzNi4JAGCSs3/uT/43bl/1QuGtcxv9sNZxRllKShKvLTi6SgdVXDEw==" saltValue="JHaVvzS3R7dkrSuu7c3yO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2">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2">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2">
      <c r="B5" s="596" t="s">
        <v>215</v>
      </c>
      <c r="C5" s="597"/>
      <c r="D5" s="597"/>
      <c r="E5" s="597"/>
      <c r="F5" s="597"/>
      <c r="G5" s="597"/>
      <c r="H5" s="597"/>
      <c r="I5" s="597"/>
      <c r="J5" s="597"/>
      <c r="K5" s="597"/>
      <c r="L5" s="597"/>
      <c r="M5" s="597"/>
      <c r="N5" s="597"/>
      <c r="O5" s="597"/>
      <c r="P5" s="597"/>
      <c r="Q5" s="598"/>
      <c r="R5" s="599">
        <v>13535454</v>
      </c>
      <c r="S5" s="600"/>
      <c r="T5" s="600"/>
      <c r="U5" s="600"/>
      <c r="V5" s="600"/>
      <c r="W5" s="600"/>
      <c r="X5" s="600"/>
      <c r="Y5" s="601"/>
      <c r="Z5" s="602">
        <v>28</v>
      </c>
      <c r="AA5" s="602"/>
      <c r="AB5" s="602"/>
      <c r="AC5" s="602"/>
      <c r="AD5" s="603">
        <v>12386930</v>
      </c>
      <c r="AE5" s="603"/>
      <c r="AF5" s="603"/>
      <c r="AG5" s="603"/>
      <c r="AH5" s="603"/>
      <c r="AI5" s="603"/>
      <c r="AJ5" s="603"/>
      <c r="AK5" s="603"/>
      <c r="AL5" s="604">
        <v>66.5</v>
      </c>
      <c r="AM5" s="605"/>
      <c r="AN5" s="605"/>
      <c r="AO5" s="606"/>
      <c r="AP5" s="596" t="s">
        <v>216</v>
      </c>
      <c r="AQ5" s="597"/>
      <c r="AR5" s="597"/>
      <c r="AS5" s="597"/>
      <c r="AT5" s="597"/>
      <c r="AU5" s="597"/>
      <c r="AV5" s="597"/>
      <c r="AW5" s="597"/>
      <c r="AX5" s="597"/>
      <c r="AY5" s="597"/>
      <c r="AZ5" s="597"/>
      <c r="BA5" s="597"/>
      <c r="BB5" s="597"/>
      <c r="BC5" s="597"/>
      <c r="BD5" s="597"/>
      <c r="BE5" s="597"/>
      <c r="BF5" s="598"/>
      <c r="BG5" s="610">
        <v>12331221</v>
      </c>
      <c r="BH5" s="611"/>
      <c r="BI5" s="611"/>
      <c r="BJ5" s="611"/>
      <c r="BK5" s="611"/>
      <c r="BL5" s="611"/>
      <c r="BM5" s="611"/>
      <c r="BN5" s="612"/>
      <c r="BO5" s="613">
        <v>91.1</v>
      </c>
      <c r="BP5" s="613"/>
      <c r="BQ5" s="613"/>
      <c r="BR5" s="613"/>
      <c r="BS5" s="614">
        <v>4760</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2">
      <c r="B6" s="607" t="s">
        <v>220</v>
      </c>
      <c r="C6" s="608"/>
      <c r="D6" s="608"/>
      <c r="E6" s="608"/>
      <c r="F6" s="608"/>
      <c r="G6" s="608"/>
      <c r="H6" s="608"/>
      <c r="I6" s="608"/>
      <c r="J6" s="608"/>
      <c r="K6" s="608"/>
      <c r="L6" s="608"/>
      <c r="M6" s="608"/>
      <c r="N6" s="608"/>
      <c r="O6" s="608"/>
      <c r="P6" s="608"/>
      <c r="Q6" s="609"/>
      <c r="R6" s="610">
        <v>266792</v>
      </c>
      <c r="S6" s="611"/>
      <c r="T6" s="611"/>
      <c r="U6" s="611"/>
      <c r="V6" s="611"/>
      <c r="W6" s="611"/>
      <c r="X6" s="611"/>
      <c r="Y6" s="612"/>
      <c r="Z6" s="613">
        <v>0.6</v>
      </c>
      <c r="AA6" s="613"/>
      <c r="AB6" s="613"/>
      <c r="AC6" s="613"/>
      <c r="AD6" s="614">
        <v>266792</v>
      </c>
      <c r="AE6" s="614"/>
      <c r="AF6" s="614"/>
      <c r="AG6" s="614"/>
      <c r="AH6" s="614"/>
      <c r="AI6" s="614"/>
      <c r="AJ6" s="614"/>
      <c r="AK6" s="614"/>
      <c r="AL6" s="615">
        <v>1.4</v>
      </c>
      <c r="AM6" s="616"/>
      <c r="AN6" s="616"/>
      <c r="AO6" s="617"/>
      <c r="AP6" s="607" t="s">
        <v>221</v>
      </c>
      <c r="AQ6" s="608"/>
      <c r="AR6" s="608"/>
      <c r="AS6" s="608"/>
      <c r="AT6" s="608"/>
      <c r="AU6" s="608"/>
      <c r="AV6" s="608"/>
      <c r="AW6" s="608"/>
      <c r="AX6" s="608"/>
      <c r="AY6" s="608"/>
      <c r="AZ6" s="608"/>
      <c r="BA6" s="608"/>
      <c r="BB6" s="608"/>
      <c r="BC6" s="608"/>
      <c r="BD6" s="608"/>
      <c r="BE6" s="608"/>
      <c r="BF6" s="609"/>
      <c r="BG6" s="610">
        <v>12331221</v>
      </c>
      <c r="BH6" s="611"/>
      <c r="BI6" s="611"/>
      <c r="BJ6" s="611"/>
      <c r="BK6" s="611"/>
      <c r="BL6" s="611"/>
      <c r="BM6" s="611"/>
      <c r="BN6" s="612"/>
      <c r="BO6" s="613">
        <v>91.1</v>
      </c>
      <c r="BP6" s="613"/>
      <c r="BQ6" s="613"/>
      <c r="BR6" s="613"/>
      <c r="BS6" s="614">
        <v>4760</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245404</v>
      </c>
      <c r="CS6" s="611"/>
      <c r="CT6" s="611"/>
      <c r="CU6" s="611"/>
      <c r="CV6" s="611"/>
      <c r="CW6" s="611"/>
      <c r="CX6" s="611"/>
      <c r="CY6" s="612"/>
      <c r="CZ6" s="604">
        <v>0.5</v>
      </c>
      <c r="DA6" s="605"/>
      <c r="DB6" s="605"/>
      <c r="DC6" s="621"/>
      <c r="DD6" s="619" t="s">
        <v>122</v>
      </c>
      <c r="DE6" s="611"/>
      <c r="DF6" s="611"/>
      <c r="DG6" s="611"/>
      <c r="DH6" s="611"/>
      <c r="DI6" s="611"/>
      <c r="DJ6" s="611"/>
      <c r="DK6" s="611"/>
      <c r="DL6" s="611"/>
      <c r="DM6" s="611"/>
      <c r="DN6" s="611"/>
      <c r="DO6" s="611"/>
      <c r="DP6" s="612"/>
      <c r="DQ6" s="619">
        <v>245404</v>
      </c>
      <c r="DR6" s="611"/>
      <c r="DS6" s="611"/>
      <c r="DT6" s="611"/>
      <c r="DU6" s="611"/>
      <c r="DV6" s="611"/>
      <c r="DW6" s="611"/>
      <c r="DX6" s="611"/>
      <c r="DY6" s="611"/>
      <c r="DZ6" s="611"/>
      <c r="EA6" s="611"/>
      <c r="EB6" s="611"/>
      <c r="EC6" s="620"/>
    </row>
    <row r="7" spans="2:143" ht="11.25" customHeight="1" x14ac:dyDescent="0.2">
      <c r="B7" s="607" t="s">
        <v>223</v>
      </c>
      <c r="C7" s="608"/>
      <c r="D7" s="608"/>
      <c r="E7" s="608"/>
      <c r="F7" s="608"/>
      <c r="G7" s="608"/>
      <c r="H7" s="608"/>
      <c r="I7" s="608"/>
      <c r="J7" s="608"/>
      <c r="K7" s="608"/>
      <c r="L7" s="608"/>
      <c r="M7" s="608"/>
      <c r="N7" s="608"/>
      <c r="O7" s="608"/>
      <c r="P7" s="608"/>
      <c r="Q7" s="609"/>
      <c r="R7" s="610">
        <v>4904</v>
      </c>
      <c r="S7" s="611"/>
      <c r="T7" s="611"/>
      <c r="U7" s="611"/>
      <c r="V7" s="611"/>
      <c r="W7" s="611"/>
      <c r="X7" s="611"/>
      <c r="Y7" s="612"/>
      <c r="Z7" s="613">
        <v>0</v>
      </c>
      <c r="AA7" s="613"/>
      <c r="AB7" s="613"/>
      <c r="AC7" s="613"/>
      <c r="AD7" s="614">
        <v>4904</v>
      </c>
      <c r="AE7" s="614"/>
      <c r="AF7" s="614"/>
      <c r="AG7" s="614"/>
      <c r="AH7" s="614"/>
      <c r="AI7" s="614"/>
      <c r="AJ7" s="614"/>
      <c r="AK7" s="614"/>
      <c r="AL7" s="615">
        <v>0</v>
      </c>
      <c r="AM7" s="616"/>
      <c r="AN7" s="616"/>
      <c r="AO7" s="617"/>
      <c r="AP7" s="607" t="s">
        <v>224</v>
      </c>
      <c r="AQ7" s="608"/>
      <c r="AR7" s="608"/>
      <c r="AS7" s="608"/>
      <c r="AT7" s="608"/>
      <c r="AU7" s="608"/>
      <c r="AV7" s="608"/>
      <c r="AW7" s="608"/>
      <c r="AX7" s="608"/>
      <c r="AY7" s="608"/>
      <c r="AZ7" s="608"/>
      <c r="BA7" s="608"/>
      <c r="BB7" s="608"/>
      <c r="BC7" s="608"/>
      <c r="BD7" s="608"/>
      <c r="BE7" s="608"/>
      <c r="BF7" s="609"/>
      <c r="BG7" s="610">
        <v>5158347</v>
      </c>
      <c r="BH7" s="611"/>
      <c r="BI7" s="611"/>
      <c r="BJ7" s="611"/>
      <c r="BK7" s="611"/>
      <c r="BL7" s="611"/>
      <c r="BM7" s="611"/>
      <c r="BN7" s="612"/>
      <c r="BO7" s="613">
        <v>38.1</v>
      </c>
      <c r="BP7" s="613"/>
      <c r="BQ7" s="613"/>
      <c r="BR7" s="613"/>
      <c r="BS7" s="614">
        <v>4760</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15962381</v>
      </c>
      <c r="CS7" s="611"/>
      <c r="CT7" s="611"/>
      <c r="CU7" s="611"/>
      <c r="CV7" s="611"/>
      <c r="CW7" s="611"/>
      <c r="CX7" s="611"/>
      <c r="CY7" s="612"/>
      <c r="CZ7" s="613">
        <v>34.700000000000003</v>
      </c>
      <c r="DA7" s="613"/>
      <c r="DB7" s="613"/>
      <c r="DC7" s="613"/>
      <c r="DD7" s="619">
        <v>112364</v>
      </c>
      <c r="DE7" s="611"/>
      <c r="DF7" s="611"/>
      <c r="DG7" s="611"/>
      <c r="DH7" s="611"/>
      <c r="DI7" s="611"/>
      <c r="DJ7" s="611"/>
      <c r="DK7" s="611"/>
      <c r="DL7" s="611"/>
      <c r="DM7" s="611"/>
      <c r="DN7" s="611"/>
      <c r="DO7" s="611"/>
      <c r="DP7" s="612"/>
      <c r="DQ7" s="619">
        <v>11333638</v>
      </c>
      <c r="DR7" s="611"/>
      <c r="DS7" s="611"/>
      <c r="DT7" s="611"/>
      <c r="DU7" s="611"/>
      <c r="DV7" s="611"/>
      <c r="DW7" s="611"/>
      <c r="DX7" s="611"/>
      <c r="DY7" s="611"/>
      <c r="DZ7" s="611"/>
      <c r="EA7" s="611"/>
      <c r="EB7" s="611"/>
      <c r="EC7" s="620"/>
    </row>
    <row r="8" spans="2:143" ht="11.25" customHeight="1" x14ac:dyDescent="0.2">
      <c r="B8" s="607" t="s">
        <v>226</v>
      </c>
      <c r="C8" s="608"/>
      <c r="D8" s="608"/>
      <c r="E8" s="608"/>
      <c r="F8" s="608"/>
      <c r="G8" s="608"/>
      <c r="H8" s="608"/>
      <c r="I8" s="608"/>
      <c r="J8" s="608"/>
      <c r="K8" s="608"/>
      <c r="L8" s="608"/>
      <c r="M8" s="608"/>
      <c r="N8" s="608"/>
      <c r="O8" s="608"/>
      <c r="P8" s="608"/>
      <c r="Q8" s="609"/>
      <c r="R8" s="610">
        <v>101779</v>
      </c>
      <c r="S8" s="611"/>
      <c r="T8" s="611"/>
      <c r="U8" s="611"/>
      <c r="V8" s="611"/>
      <c r="W8" s="611"/>
      <c r="X8" s="611"/>
      <c r="Y8" s="612"/>
      <c r="Z8" s="613">
        <v>0.2</v>
      </c>
      <c r="AA8" s="613"/>
      <c r="AB8" s="613"/>
      <c r="AC8" s="613"/>
      <c r="AD8" s="614">
        <v>101779</v>
      </c>
      <c r="AE8" s="614"/>
      <c r="AF8" s="614"/>
      <c r="AG8" s="614"/>
      <c r="AH8" s="614"/>
      <c r="AI8" s="614"/>
      <c r="AJ8" s="614"/>
      <c r="AK8" s="614"/>
      <c r="AL8" s="615">
        <v>0.5</v>
      </c>
      <c r="AM8" s="616"/>
      <c r="AN8" s="616"/>
      <c r="AO8" s="617"/>
      <c r="AP8" s="607" t="s">
        <v>227</v>
      </c>
      <c r="AQ8" s="608"/>
      <c r="AR8" s="608"/>
      <c r="AS8" s="608"/>
      <c r="AT8" s="608"/>
      <c r="AU8" s="608"/>
      <c r="AV8" s="608"/>
      <c r="AW8" s="608"/>
      <c r="AX8" s="608"/>
      <c r="AY8" s="608"/>
      <c r="AZ8" s="608"/>
      <c r="BA8" s="608"/>
      <c r="BB8" s="608"/>
      <c r="BC8" s="608"/>
      <c r="BD8" s="608"/>
      <c r="BE8" s="608"/>
      <c r="BF8" s="609"/>
      <c r="BG8" s="610">
        <v>148402</v>
      </c>
      <c r="BH8" s="611"/>
      <c r="BI8" s="611"/>
      <c r="BJ8" s="611"/>
      <c r="BK8" s="611"/>
      <c r="BL8" s="611"/>
      <c r="BM8" s="611"/>
      <c r="BN8" s="612"/>
      <c r="BO8" s="613">
        <v>1.1000000000000001</v>
      </c>
      <c r="BP8" s="613"/>
      <c r="BQ8" s="613"/>
      <c r="BR8" s="613"/>
      <c r="BS8" s="614" t="s">
        <v>122</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12497652</v>
      </c>
      <c r="CS8" s="611"/>
      <c r="CT8" s="611"/>
      <c r="CU8" s="611"/>
      <c r="CV8" s="611"/>
      <c r="CW8" s="611"/>
      <c r="CX8" s="611"/>
      <c r="CY8" s="612"/>
      <c r="CZ8" s="613">
        <v>27.1</v>
      </c>
      <c r="DA8" s="613"/>
      <c r="DB8" s="613"/>
      <c r="DC8" s="613"/>
      <c r="DD8" s="619">
        <v>54786</v>
      </c>
      <c r="DE8" s="611"/>
      <c r="DF8" s="611"/>
      <c r="DG8" s="611"/>
      <c r="DH8" s="611"/>
      <c r="DI8" s="611"/>
      <c r="DJ8" s="611"/>
      <c r="DK8" s="611"/>
      <c r="DL8" s="611"/>
      <c r="DM8" s="611"/>
      <c r="DN8" s="611"/>
      <c r="DO8" s="611"/>
      <c r="DP8" s="612"/>
      <c r="DQ8" s="619">
        <v>7256538</v>
      </c>
      <c r="DR8" s="611"/>
      <c r="DS8" s="611"/>
      <c r="DT8" s="611"/>
      <c r="DU8" s="611"/>
      <c r="DV8" s="611"/>
      <c r="DW8" s="611"/>
      <c r="DX8" s="611"/>
      <c r="DY8" s="611"/>
      <c r="DZ8" s="611"/>
      <c r="EA8" s="611"/>
      <c r="EB8" s="611"/>
      <c r="EC8" s="620"/>
    </row>
    <row r="9" spans="2:143" ht="11.25" customHeight="1" x14ac:dyDescent="0.2">
      <c r="B9" s="607" t="s">
        <v>229</v>
      </c>
      <c r="C9" s="608"/>
      <c r="D9" s="608"/>
      <c r="E9" s="608"/>
      <c r="F9" s="608"/>
      <c r="G9" s="608"/>
      <c r="H9" s="608"/>
      <c r="I9" s="608"/>
      <c r="J9" s="608"/>
      <c r="K9" s="608"/>
      <c r="L9" s="608"/>
      <c r="M9" s="608"/>
      <c r="N9" s="608"/>
      <c r="O9" s="608"/>
      <c r="P9" s="608"/>
      <c r="Q9" s="609"/>
      <c r="R9" s="610">
        <v>104729</v>
      </c>
      <c r="S9" s="611"/>
      <c r="T9" s="611"/>
      <c r="U9" s="611"/>
      <c r="V9" s="611"/>
      <c r="W9" s="611"/>
      <c r="X9" s="611"/>
      <c r="Y9" s="612"/>
      <c r="Z9" s="613">
        <v>0.2</v>
      </c>
      <c r="AA9" s="613"/>
      <c r="AB9" s="613"/>
      <c r="AC9" s="613"/>
      <c r="AD9" s="614">
        <v>104729</v>
      </c>
      <c r="AE9" s="614"/>
      <c r="AF9" s="614"/>
      <c r="AG9" s="614"/>
      <c r="AH9" s="614"/>
      <c r="AI9" s="614"/>
      <c r="AJ9" s="614"/>
      <c r="AK9" s="614"/>
      <c r="AL9" s="615">
        <v>0.6</v>
      </c>
      <c r="AM9" s="616"/>
      <c r="AN9" s="616"/>
      <c r="AO9" s="617"/>
      <c r="AP9" s="607" t="s">
        <v>230</v>
      </c>
      <c r="AQ9" s="608"/>
      <c r="AR9" s="608"/>
      <c r="AS9" s="608"/>
      <c r="AT9" s="608"/>
      <c r="AU9" s="608"/>
      <c r="AV9" s="608"/>
      <c r="AW9" s="608"/>
      <c r="AX9" s="608"/>
      <c r="AY9" s="608"/>
      <c r="AZ9" s="608"/>
      <c r="BA9" s="608"/>
      <c r="BB9" s="608"/>
      <c r="BC9" s="608"/>
      <c r="BD9" s="608"/>
      <c r="BE9" s="608"/>
      <c r="BF9" s="609"/>
      <c r="BG9" s="610">
        <v>4380508</v>
      </c>
      <c r="BH9" s="611"/>
      <c r="BI9" s="611"/>
      <c r="BJ9" s="611"/>
      <c r="BK9" s="611"/>
      <c r="BL9" s="611"/>
      <c r="BM9" s="611"/>
      <c r="BN9" s="612"/>
      <c r="BO9" s="613">
        <v>32.4</v>
      </c>
      <c r="BP9" s="613"/>
      <c r="BQ9" s="613"/>
      <c r="BR9" s="613"/>
      <c r="BS9" s="614" t="s">
        <v>122</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4844203</v>
      </c>
      <c r="CS9" s="611"/>
      <c r="CT9" s="611"/>
      <c r="CU9" s="611"/>
      <c r="CV9" s="611"/>
      <c r="CW9" s="611"/>
      <c r="CX9" s="611"/>
      <c r="CY9" s="612"/>
      <c r="CZ9" s="613">
        <v>10.5</v>
      </c>
      <c r="DA9" s="613"/>
      <c r="DB9" s="613"/>
      <c r="DC9" s="613"/>
      <c r="DD9" s="619">
        <v>1442002</v>
      </c>
      <c r="DE9" s="611"/>
      <c r="DF9" s="611"/>
      <c r="DG9" s="611"/>
      <c r="DH9" s="611"/>
      <c r="DI9" s="611"/>
      <c r="DJ9" s="611"/>
      <c r="DK9" s="611"/>
      <c r="DL9" s="611"/>
      <c r="DM9" s="611"/>
      <c r="DN9" s="611"/>
      <c r="DO9" s="611"/>
      <c r="DP9" s="612"/>
      <c r="DQ9" s="619">
        <v>2597258</v>
      </c>
      <c r="DR9" s="611"/>
      <c r="DS9" s="611"/>
      <c r="DT9" s="611"/>
      <c r="DU9" s="611"/>
      <c r="DV9" s="611"/>
      <c r="DW9" s="611"/>
      <c r="DX9" s="611"/>
      <c r="DY9" s="611"/>
      <c r="DZ9" s="611"/>
      <c r="EA9" s="611"/>
      <c r="EB9" s="611"/>
      <c r="EC9" s="620"/>
    </row>
    <row r="10" spans="2:143" ht="11.25" customHeight="1" x14ac:dyDescent="0.2">
      <c r="B10" s="607" t="s">
        <v>232</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205948</v>
      </c>
      <c r="BH10" s="611"/>
      <c r="BI10" s="611"/>
      <c r="BJ10" s="611"/>
      <c r="BK10" s="611"/>
      <c r="BL10" s="611"/>
      <c r="BM10" s="611"/>
      <c r="BN10" s="612"/>
      <c r="BO10" s="613">
        <v>1.5</v>
      </c>
      <c r="BP10" s="613"/>
      <c r="BQ10" s="613"/>
      <c r="BR10" s="613"/>
      <c r="BS10" s="614" t="s">
        <v>122</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v>118190</v>
      </c>
      <c r="CS10" s="611"/>
      <c r="CT10" s="611"/>
      <c r="CU10" s="611"/>
      <c r="CV10" s="611"/>
      <c r="CW10" s="611"/>
      <c r="CX10" s="611"/>
      <c r="CY10" s="612"/>
      <c r="CZ10" s="613">
        <v>0.3</v>
      </c>
      <c r="DA10" s="613"/>
      <c r="DB10" s="613"/>
      <c r="DC10" s="613"/>
      <c r="DD10" s="619" t="s">
        <v>122</v>
      </c>
      <c r="DE10" s="611"/>
      <c r="DF10" s="611"/>
      <c r="DG10" s="611"/>
      <c r="DH10" s="611"/>
      <c r="DI10" s="611"/>
      <c r="DJ10" s="611"/>
      <c r="DK10" s="611"/>
      <c r="DL10" s="611"/>
      <c r="DM10" s="611"/>
      <c r="DN10" s="611"/>
      <c r="DO10" s="611"/>
      <c r="DP10" s="612"/>
      <c r="DQ10" s="619">
        <v>106437</v>
      </c>
      <c r="DR10" s="611"/>
      <c r="DS10" s="611"/>
      <c r="DT10" s="611"/>
      <c r="DU10" s="611"/>
      <c r="DV10" s="611"/>
      <c r="DW10" s="611"/>
      <c r="DX10" s="611"/>
      <c r="DY10" s="611"/>
      <c r="DZ10" s="611"/>
      <c r="EA10" s="611"/>
      <c r="EB10" s="611"/>
      <c r="EC10" s="620"/>
    </row>
    <row r="11" spans="2:143" ht="11.25" customHeight="1" x14ac:dyDescent="0.2">
      <c r="B11" s="607" t="s">
        <v>235</v>
      </c>
      <c r="C11" s="608"/>
      <c r="D11" s="608"/>
      <c r="E11" s="608"/>
      <c r="F11" s="608"/>
      <c r="G11" s="608"/>
      <c r="H11" s="608"/>
      <c r="I11" s="608"/>
      <c r="J11" s="608"/>
      <c r="K11" s="608"/>
      <c r="L11" s="608"/>
      <c r="M11" s="608"/>
      <c r="N11" s="608"/>
      <c r="O11" s="608"/>
      <c r="P11" s="608"/>
      <c r="Q11" s="609"/>
      <c r="R11" s="610">
        <v>1946819</v>
      </c>
      <c r="S11" s="611"/>
      <c r="T11" s="611"/>
      <c r="U11" s="611"/>
      <c r="V11" s="611"/>
      <c r="W11" s="611"/>
      <c r="X11" s="611"/>
      <c r="Y11" s="612"/>
      <c r="Z11" s="615">
        <v>4</v>
      </c>
      <c r="AA11" s="616"/>
      <c r="AB11" s="616"/>
      <c r="AC11" s="622"/>
      <c r="AD11" s="619">
        <v>1946819</v>
      </c>
      <c r="AE11" s="611"/>
      <c r="AF11" s="611"/>
      <c r="AG11" s="611"/>
      <c r="AH11" s="611"/>
      <c r="AI11" s="611"/>
      <c r="AJ11" s="611"/>
      <c r="AK11" s="612"/>
      <c r="AL11" s="615">
        <v>10.4</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423489</v>
      </c>
      <c r="BH11" s="611"/>
      <c r="BI11" s="611"/>
      <c r="BJ11" s="611"/>
      <c r="BK11" s="611"/>
      <c r="BL11" s="611"/>
      <c r="BM11" s="611"/>
      <c r="BN11" s="612"/>
      <c r="BO11" s="613">
        <v>3.1</v>
      </c>
      <c r="BP11" s="613"/>
      <c r="BQ11" s="613"/>
      <c r="BR11" s="613"/>
      <c r="BS11" s="614">
        <v>4760</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346636</v>
      </c>
      <c r="CS11" s="611"/>
      <c r="CT11" s="611"/>
      <c r="CU11" s="611"/>
      <c r="CV11" s="611"/>
      <c r="CW11" s="611"/>
      <c r="CX11" s="611"/>
      <c r="CY11" s="612"/>
      <c r="CZ11" s="613">
        <v>0.8</v>
      </c>
      <c r="DA11" s="613"/>
      <c r="DB11" s="613"/>
      <c r="DC11" s="613"/>
      <c r="DD11" s="619">
        <v>57043</v>
      </c>
      <c r="DE11" s="611"/>
      <c r="DF11" s="611"/>
      <c r="DG11" s="611"/>
      <c r="DH11" s="611"/>
      <c r="DI11" s="611"/>
      <c r="DJ11" s="611"/>
      <c r="DK11" s="611"/>
      <c r="DL11" s="611"/>
      <c r="DM11" s="611"/>
      <c r="DN11" s="611"/>
      <c r="DO11" s="611"/>
      <c r="DP11" s="612"/>
      <c r="DQ11" s="619">
        <v>279983</v>
      </c>
      <c r="DR11" s="611"/>
      <c r="DS11" s="611"/>
      <c r="DT11" s="611"/>
      <c r="DU11" s="611"/>
      <c r="DV11" s="611"/>
      <c r="DW11" s="611"/>
      <c r="DX11" s="611"/>
      <c r="DY11" s="611"/>
      <c r="DZ11" s="611"/>
      <c r="EA11" s="611"/>
      <c r="EB11" s="611"/>
      <c r="EC11" s="620"/>
    </row>
    <row r="12" spans="2:143" ht="11.25" customHeight="1" x14ac:dyDescent="0.2">
      <c r="B12" s="607" t="s">
        <v>238</v>
      </c>
      <c r="C12" s="608"/>
      <c r="D12" s="608"/>
      <c r="E12" s="608"/>
      <c r="F12" s="608"/>
      <c r="G12" s="608"/>
      <c r="H12" s="608"/>
      <c r="I12" s="608"/>
      <c r="J12" s="608"/>
      <c r="K12" s="608"/>
      <c r="L12" s="608"/>
      <c r="M12" s="608"/>
      <c r="N12" s="608"/>
      <c r="O12" s="608"/>
      <c r="P12" s="608"/>
      <c r="Q12" s="609"/>
      <c r="R12" s="610">
        <v>1868</v>
      </c>
      <c r="S12" s="611"/>
      <c r="T12" s="611"/>
      <c r="U12" s="611"/>
      <c r="V12" s="611"/>
      <c r="W12" s="611"/>
      <c r="X12" s="611"/>
      <c r="Y12" s="612"/>
      <c r="Z12" s="613">
        <v>0</v>
      </c>
      <c r="AA12" s="613"/>
      <c r="AB12" s="613"/>
      <c r="AC12" s="613"/>
      <c r="AD12" s="614">
        <v>1868</v>
      </c>
      <c r="AE12" s="614"/>
      <c r="AF12" s="614"/>
      <c r="AG12" s="614"/>
      <c r="AH12" s="614"/>
      <c r="AI12" s="614"/>
      <c r="AJ12" s="614"/>
      <c r="AK12" s="614"/>
      <c r="AL12" s="615">
        <v>0</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6373592</v>
      </c>
      <c r="BH12" s="611"/>
      <c r="BI12" s="611"/>
      <c r="BJ12" s="611"/>
      <c r="BK12" s="611"/>
      <c r="BL12" s="611"/>
      <c r="BM12" s="611"/>
      <c r="BN12" s="612"/>
      <c r="BO12" s="613">
        <v>47.1</v>
      </c>
      <c r="BP12" s="613"/>
      <c r="BQ12" s="613"/>
      <c r="BR12" s="613"/>
      <c r="BS12" s="614" t="s">
        <v>122</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998294</v>
      </c>
      <c r="CS12" s="611"/>
      <c r="CT12" s="611"/>
      <c r="CU12" s="611"/>
      <c r="CV12" s="611"/>
      <c r="CW12" s="611"/>
      <c r="CX12" s="611"/>
      <c r="CY12" s="612"/>
      <c r="CZ12" s="613">
        <v>2.2000000000000002</v>
      </c>
      <c r="DA12" s="613"/>
      <c r="DB12" s="613"/>
      <c r="DC12" s="613"/>
      <c r="DD12" s="619">
        <v>16998</v>
      </c>
      <c r="DE12" s="611"/>
      <c r="DF12" s="611"/>
      <c r="DG12" s="611"/>
      <c r="DH12" s="611"/>
      <c r="DI12" s="611"/>
      <c r="DJ12" s="611"/>
      <c r="DK12" s="611"/>
      <c r="DL12" s="611"/>
      <c r="DM12" s="611"/>
      <c r="DN12" s="611"/>
      <c r="DO12" s="611"/>
      <c r="DP12" s="612"/>
      <c r="DQ12" s="619">
        <v>342889</v>
      </c>
      <c r="DR12" s="611"/>
      <c r="DS12" s="611"/>
      <c r="DT12" s="611"/>
      <c r="DU12" s="611"/>
      <c r="DV12" s="611"/>
      <c r="DW12" s="611"/>
      <c r="DX12" s="611"/>
      <c r="DY12" s="611"/>
      <c r="DZ12" s="611"/>
      <c r="EA12" s="611"/>
      <c r="EB12" s="611"/>
      <c r="EC12" s="620"/>
    </row>
    <row r="13" spans="2:143" ht="11.25" customHeight="1" x14ac:dyDescent="0.2">
      <c r="B13" s="607" t="s">
        <v>241</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6324166</v>
      </c>
      <c r="BH13" s="611"/>
      <c r="BI13" s="611"/>
      <c r="BJ13" s="611"/>
      <c r="BK13" s="611"/>
      <c r="BL13" s="611"/>
      <c r="BM13" s="611"/>
      <c r="BN13" s="612"/>
      <c r="BO13" s="613">
        <v>46.7</v>
      </c>
      <c r="BP13" s="613"/>
      <c r="BQ13" s="613"/>
      <c r="BR13" s="613"/>
      <c r="BS13" s="614" t="s">
        <v>122</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2376337</v>
      </c>
      <c r="CS13" s="611"/>
      <c r="CT13" s="611"/>
      <c r="CU13" s="611"/>
      <c r="CV13" s="611"/>
      <c r="CW13" s="611"/>
      <c r="CX13" s="611"/>
      <c r="CY13" s="612"/>
      <c r="CZ13" s="613">
        <v>5.2</v>
      </c>
      <c r="DA13" s="613"/>
      <c r="DB13" s="613"/>
      <c r="DC13" s="613"/>
      <c r="DD13" s="619">
        <v>1344938</v>
      </c>
      <c r="DE13" s="611"/>
      <c r="DF13" s="611"/>
      <c r="DG13" s="611"/>
      <c r="DH13" s="611"/>
      <c r="DI13" s="611"/>
      <c r="DJ13" s="611"/>
      <c r="DK13" s="611"/>
      <c r="DL13" s="611"/>
      <c r="DM13" s="611"/>
      <c r="DN13" s="611"/>
      <c r="DO13" s="611"/>
      <c r="DP13" s="612"/>
      <c r="DQ13" s="619">
        <v>1463368</v>
      </c>
      <c r="DR13" s="611"/>
      <c r="DS13" s="611"/>
      <c r="DT13" s="611"/>
      <c r="DU13" s="611"/>
      <c r="DV13" s="611"/>
      <c r="DW13" s="611"/>
      <c r="DX13" s="611"/>
      <c r="DY13" s="611"/>
      <c r="DZ13" s="611"/>
      <c r="EA13" s="611"/>
      <c r="EB13" s="611"/>
      <c r="EC13" s="620"/>
    </row>
    <row r="14" spans="2:143" ht="11.25" customHeight="1" x14ac:dyDescent="0.2">
      <c r="B14" s="607" t="s">
        <v>244</v>
      </c>
      <c r="C14" s="608"/>
      <c r="D14" s="608"/>
      <c r="E14" s="608"/>
      <c r="F14" s="608"/>
      <c r="G14" s="608"/>
      <c r="H14" s="608"/>
      <c r="I14" s="608"/>
      <c r="J14" s="608"/>
      <c r="K14" s="608"/>
      <c r="L14" s="608"/>
      <c r="M14" s="608"/>
      <c r="N14" s="608"/>
      <c r="O14" s="608"/>
      <c r="P14" s="608"/>
      <c r="Q14" s="609"/>
      <c r="R14" s="610">
        <v>446</v>
      </c>
      <c r="S14" s="611"/>
      <c r="T14" s="611"/>
      <c r="U14" s="611"/>
      <c r="V14" s="611"/>
      <c r="W14" s="611"/>
      <c r="X14" s="611"/>
      <c r="Y14" s="612"/>
      <c r="Z14" s="613">
        <v>0</v>
      </c>
      <c r="AA14" s="613"/>
      <c r="AB14" s="613"/>
      <c r="AC14" s="613"/>
      <c r="AD14" s="614">
        <v>446</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249934</v>
      </c>
      <c r="BH14" s="611"/>
      <c r="BI14" s="611"/>
      <c r="BJ14" s="611"/>
      <c r="BK14" s="611"/>
      <c r="BL14" s="611"/>
      <c r="BM14" s="611"/>
      <c r="BN14" s="612"/>
      <c r="BO14" s="613">
        <v>1.8</v>
      </c>
      <c r="BP14" s="613"/>
      <c r="BQ14" s="613"/>
      <c r="BR14" s="613"/>
      <c r="BS14" s="614" t="s">
        <v>122</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1736802</v>
      </c>
      <c r="CS14" s="611"/>
      <c r="CT14" s="611"/>
      <c r="CU14" s="611"/>
      <c r="CV14" s="611"/>
      <c r="CW14" s="611"/>
      <c r="CX14" s="611"/>
      <c r="CY14" s="612"/>
      <c r="CZ14" s="613">
        <v>3.8</v>
      </c>
      <c r="DA14" s="613"/>
      <c r="DB14" s="613"/>
      <c r="DC14" s="613"/>
      <c r="DD14" s="619">
        <v>548329</v>
      </c>
      <c r="DE14" s="611"/>
      <c r="DF14" s="611"/>
      <c r="DG14" s="611"/>
      <c r="DH14" s="611"/>
      <c r="DI14" s="611"/>
      <c r="DJ14" s="611"/>
      <c r="DK14" s="611"/>
      <c r="DL14" s="611"/>
      <c r="DM14" s="611"/>
      <c r="DN14" s="611"/>
      <c r="DO14" s="611"/>
      <c r="DP14" s="612"/>
      <c r="DQ14" s="619">
        <v>1303383</v>
      </c>
      <c r="DR14" s="611"/>
      <c r="DS14" s="611"/>
      <c r="DT14" s="611"/>
      <c r="DU14" s="611"/>
      <c r="DV14" s="611"/>
      <c r="DW14" s="611"/>
      <c r="DX14" s="611"/>
      <c r="DY14" s="611"/>
      <c r="DZ14" s="611"/>
      <c r="EA14" s="611"/>
      <c r="EB14" s="611"/>
      <c r="EC14" s="620"/>
    </row>
    <row r="15" spans="2:143" ht="11.25" customHeight="1" x14ac:dyDescent="0.2">
      <c r="B15" s="607" t="s">
        <v>247</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549348</v>
      </c>
      <c r="BH15" s="611"/>
      <c r="BI15" s="611"/>
      <c r="BJ15" s="611"/>
      <c r="BK15" s="611"/>
      <c r="BL15" s="611"/>
      <c r="BM15" s="611"/>
      <c r="BN15" s="612"/>
      <c r="BO15" s="613">
        <v>4.0999999999999996</v>
      </c>
      <c r="BP15" s="613"/>
      <c r="BQ15" s="613"/>
      <c r="BR15" s="613"/>
      <c r="BS15" s="614" t="s">
        <v>122</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3510463</v>
      </c>
      <c r="CS15" s="611"/>
      <c r="CT15" s="611"/>
      <c r="CU15" s="611"/>
      <c r="CV15" s="611"/>
      <c r="CW15" s="611"/>
      <c r="CX15" s="611"/>
      <c r="CY15" s="612"/>
      <c r="CZ15" s="613">
        <v>7.6</v>
      </c>
      <c r="DA15" s="613"/>
      <c r="DB15" s="613"/>
      <c r="DC15" s="613"/>
      <c r="DD15" s="619">
        <v>644996</v>
      </c>
      <c r="DE15" s="611"/>
      <c r="DF15" s="611"/>
      <c r="DG15" s="611"/>
      <c r="DH15" s="611"/>
      <c r="DI15" s="611"/>
      <c r="DJ15" s="611"/>
      <c r="DK15" s="611"/>
      <c r="DL15" s="611"/>
      <c r="DM15" s="611"/>
      <c r="DN15" s="611"/>
      <c r="DO15" s="611"/>
      <c r="DP15" s="612"/>
      <c r="DQ15" s="619">
        <v>2353820</v>
      </c>
      <c r="DR15" s="611"/>
      <c r="DS15" s="611"/>
      <c r="DT15" s="611"/>
      <c r="DU15" s="611"/>
      <c r="DV15" s="611"/>
      <c r="DW15" s="611"/>
      <c r="DX15" s="611"/>
      <c r="DY15" s="611"/>
      <c r="DZ15" s="611"/>
      <c r="EA15" s="611"/>
      <c r="EB15" s="611"/>
      <c r="EC15" s="620"/>
    </row>
    <row r="16" spans="2:143" ht="11.25" customHeight="1" x14ac:dyDescent="0.2">
      <c r="B16" s="607" t="s">
        <v>250</v>
      </c>
      <c r="C16" s="608"/>
      <c r="D16" s="608"/>
      <c r="E16" s="608"/>
      <c r="F16" s="608"/>
      <c r="G16" s="608"/>
      <c r="H16" s="608"/>
      <c r="I16" s="608"/>
      <c r="J16" s="608"/>
      <c r="K16" s="608"/>
      <c r="L16" s="608"/>
      <c r="M16" s="608"/>
      <c r="N16" s="608"/>
      <c r="O16" s="608"/>
      <c r="P16" s="608"/>
      <c r="Q16" s="609"/>
      <c r="R16" s="610">
        <v>55895</v>
      </c>
      <c r="S16" s="611"/>
      <c r="T16" s="611"/>
      <c r="U16" s="611"/>
      <c r="V16" s="611"/>
      <c r="W16" s="611"/>
      <c r="X16" s="611"/>
      <c r="Y16" s="612"/>
      <c r="Z16" s="613">
        <v>0.1</v>
      </c>
      <c r="AA16" s="613"/>
      <c r="AB16" s="613"/>
      <c r="AC16" s="613"/>
      <c r="AD16" s="614">
        <v>55895</v>
      </c>
      <c r="AE16" s="614"/>
      <c r="AF16" s="614"/>
      <c r="AG16" s="614"/>
      <c r="AH16" s="614"/>
      <c r="AI16" s="614"/>
      <c r="AJ16" s="614"/>
      <c r="AK16" s="614"/>
      <c r="AL16" s="615">
        <v>0.3</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v>585614</v>
      </c>
      <c r="CS16" s="611"/>
      <c r="CT16" s="611"/>
      <c r="CU16" s="611"/>
      <c r="CV16" s="611"/>
      <c r="CW16" s="611"/>
      <c r="CX16" s="611"/>
      <c r="CY16" s="612"/>
      <c r="CZ16" s="613">
        <v>1.3</v>
      </c>
      <c r="DA16" s="613"/>
      <c r="DB16" s="613"/>
      <c r="DC16" s="613"/>
      <c r="DD16" s="619" t="s">
        <v>122</v>
      </c>
      <c r="DE16" s="611"/>
      <c r="DF16" s="611"/>
      <c r="DG16" s="611"/>
      <c r="DH16" s="611"/>
      <c r="DI16" s="611"/>
      <c r="DJ16" s="611"/>
      <c r="DK16" s="611"/>
      <c r="DL16" s="611"/>
      <c r="DM16" s="611"/>
      <c r="DN16" s="611"/>
      <c r="DO16" s="611"/>
      <c r="DP16" s="612"/>
      <c r="DQ16" s="619">
        <v>544377</v>
      </c>
      <c r="DR16" s="611"/>
      <c r="DS16" s="611"/>
      <c r="DT16" s="611"/>
      <c r="DU16" s="611"/>
      <c r="DV16" s="611"/>
      <c r="DW16" s="611"/>
      <c r="DX16" s="611"/>
      <c r="DY16" s="611"/>
      <c r="DZ16" s="611"/>
      <c r="EA16" s="611"/>
      <c r="EB16" s="611"/>
      <c r="EC16" s="620"/>
    </row>
    <row r="17" spans="2:133" ht="11.25" customHeight="1" x14ac:dyDescent="0.2">
      <c r="B17" s="607" t="s">
        <v>253</v>
      </c>
      <c r="C17" s="608"/>
      <c r="D17" s="608"/>
      <c r="E17" s="608"/>
      <c r="F17" s="608"/>
      <c r="G17" s="608"/>
      <c r="H17" s="608"/>
      <c r="I17" s="608"/>
      <c r="J17" s="608"/>
      <c r="K17" s="608"/>
      <c r="L17" s="608"/>
      <c r="M17" s="608"/>
      <c r="N17" s="608"/>
      <c r="O17" s="608"/>
      <c r="P17" s="608"/>
      <c r="Q17" s="609"/>
      <c r="R17" s="610">
        <v>249729</v>
      </c>
      <c r="S17" s="611"/>
      <c r="T17" s="611"/>
      <c r="U17" s="611"/>
      <c r="V17" s="611"/>
      <c r="W17" s="611"/>
      <c r="X17" s="611"/>
      <c r="Y17" s="612"/>
      <c r="Z17" s="613">
        <v>0.5</v>
      </c>
      <c r="AA17" s="613"/>
      <c r="AB17" s="613"/>
      <c r="AC17" s="613"/>
      <c r="AD17" s="614">
        <v>249729</v>
      </c>
      <c r="AE17" s="614"/>
      <c r="AF17" s="614"/>
      <c r="AG17" s="614"/>
      <c r="AH17" s="614"/>
      <c r="AI17" s="614"/>
      <c r="AJ17" s="614"/>
      <c r="AK17" s="614"/>
      <c r="AL17" s="615">
        <v>1.3</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2838243</v>
      </c>
      <c r="CS17" s="611"/>
      <c r="CT17" s="611"/>
      <c r="CU17" s="611"/>
      <c r="CV17" s="611"/>
      <c r="CW17" s="611"/>
      <c r="CX17" s="611"/>
      <c r="CY17" s="612"/>
      <c r="CZ17" s="613">
        <v>6.2</v>
      </c>
      <c r="DA17" s="613"/>
      <c r="DB17" s="613"/>
      <c r="DC17" s="613"/>
      <c r="DD17" s="619" t="s">
        <v>122</v>
      </c>
      <c r="DE17" s="611"/>
      <c r="DF17" s="611"/>
      <c r="DG17" s="611"/>
      <c r="DH17" s="611"/>
      <c r="DI17" s="611"/>
      <c r="DJ17" s="611"/>
      <c r="DK17" s="611"/>
      <c r="DL17" s="611"/>
      <c r="DM17" s="611"/>
      <c r="DN17" s="611"/>
      <c r="DO17" s="611"/>
      <c r="DP17" s="612"/>
      <c r="DQ17" s="619">
        <v>2800980</v>
      </c>
      <c r="DR17" s="611"/>
      <c r="DS17" s="611"/>
      <c r="DT17" s="611"/>
      <c r="DU17" s="611"/>
      <c r="DV17" s="611"/>
      <c r="DW17" s="611"/>
      <c r="DX17" s="611"/>
      <c r="DY17" s="611"/>
      <c r="DZ17" s="611"/>
      <c r="EA17" s="611"/>
      <c r="EB17" s="611"/>
      <c r="EC17" s="620"/>
    </row>
    <row r="18" spans="2:133" ht="11.25" customHeight="1" x14ac:dyDescent="0.2">
      <c r="B18" s="607" t="s">
        <v>256</v>
      </c>
      <c r="C18" s="608"/>
      <c r="D18" s="608"/>
      <c r="E18" s="608"/>
      <c r="F18" s="608"/>
      <c r="G18" s="608"/>
      <c r="H18" s="608"/>
      <c r="I18" s="608"/>
      <c r="J18" s="608"/>
      <c r="K18" s="608"/>
      <c r="L18" s="608"/>
      <c r="M18" s="608"/>
      <c r="N18" s="608"/>
      <c r="O18" s="608"/>
      <c r="P18" s="608"/>
      <c r="Q18" s="609"/>
      <c r="R18" s="610">
        <v>145318</v>
      </c>
      <c r="S18" s="611"/>
      <c r="T18" s="611"/>
      <c r="U18" s="611"/>
      <c r="V18" s="611"/>
      <c r="W18" s="611"/>
      <c r="X18" s="611"/>
      <c r="Y18" s="612"/>
      <c r="Z18" s="613">
        <v>0.3</v>
      </c>
      <c r="AA18" s="613"/>
      <c r="AB18" s="613"/>
      <c r="AC18" s="613"/>
      <c r="AD18" s="614">
        <v>145318</v>
      </c>
      <c r="AE18" s="614"/>
      <c r="AF18" s="614"/>
      <c r="AG18" s="614"/>
      <c r="AH18" s="614"/>
      <c r="AI18" s="614"/>
      <c r="AJ18" s="614"/>
      <c r="AK18" s="614"/>
      <c r="AL18" s="615">
        <v>0.8</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x14ac:dyDescent="0.2">
      <c r="B19" s="607" t="s">
        <v>259</v>
      </c>
      <c r="C19" s="608"/>
      <c r="D19" s="608"/>
      <c r="E19" s="608"/>
      <c r="F19" s="608"/>
      <c r="G19" s="608"/>
      <c r="H19" s="608"/>
      <c r="I19" s="608"/>
      <c r="J19" s="608"/>
      <c r="K19" s="608"/>
      <c r="L19" s="608"/>
      <c r="M19" s="608"/>
      <c r="N19" s="608"/>
      <c r="O19" s="608"/>
      <c r="P19" s="608"/>
      <c r="Q19" s="609"/>
      <c r="R19" s="610">
        <v>95246</v>
      </c>
      <c r="S19" s="611"/>
      <c r="T19" s="611"/>
      <c r="U19" s="611"/>
      <c r="V19" s="611"/>
      <c r="W19" s="611"/>
      <c r="X19" s="611"/>
      <c r="Y19" s="612"/>
      <c r="Z19" s="613">
        <v>0.2</v>
      </c>
      <c r="AA19" s="613"/>
      <c r="AB19" s="613"/>
      <c r="AC19" s="613"/>
      <c r="AD19" s="614">
        <v>95246</v>
      </c>
      <c r="AE19" s="614"/>
      <c r="AF19" s="614"/>
      <c r="AG19" s="614"/>
      <c r="AH19" s="614"/>
      <c r="AI19" s="614"/>
      <c r="AJ19" s="614"/>
      <c r="AK19" s="614"/>
      <c r="AL19" s="615">
        <v>0.5</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v>1204233</v>
      </c>
      <c r="BH19" s="611"/>
      <c r="BI19" s="611"/>
      <c r="BJ19" s="611"/>
      <c r="BK19" s="611"/>
      <c r="BL19" s="611"/>
      <c r="BM19" s="611"/>
      <c r="BN19" s="612"/>
      <c r="BO19" s="613">
        <v>8.9</v>
      </c>
      <c r="BP19" s="613"/>
      <c r="BQ19" s="613"/>
      <c r="BR19" s="613"/>
      <c r="BS19" s="614" t="s">
        <v>122</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2">
      <c r="B20" s="623" t="s">
        <v>262</v>
      </c>
      <c r="C20" s="624"/>
      <c r="D20" s="624"/>
      <c r="E20" s="624"/>
      <c r="F20" s="624"/>
      <c r="G20" s="624"/>
      <c r="H20" s="624"/>
      <c r="I20" s="624"/>
      <c r="J20" s="624"/>
      <c r="K20" s="624"/>
      <c r="L20" s="624"/>
      <c r="M20" s="624"/>
      <c r="N20" s="624"/>
      <c r="O20" s="624"/>
      <c r="P20" s="624"/>
      <c r="Q20" s="625"/>
      <c r="R20" s="610">
        <v>50072</v>
      </c>
      <c r="S20" s="611"/>
      <c r="T20" s="611"/>
      <c r="U20" s="611"/>
      <c r="V20" s="611"/>
      <c r="W20" s="611"/>
      <c r="X20" s="611"/>
      <c r="Y20" s="612"/>
      <c r="Z20" s="613">
        <v>0.1</v>
      </c>
      <c r="AA20" s="613"/>
      <c r="AB20" s="613"/>
      <c r="AC20" s="613"/>
      <c r="AD20" s="614">
        <v>50072</v>
      </c>
      <c r="AE20" s="614"/>
      <c r="AF20" s="614"/>
      <c r="AG20" s="614"/>
      <c r="AH20" s="614"/>
      <c r="AI20" s="614"/>
      <c r="AJ20" s="614"/>
      <c r="AK20" s="614"/>
      <c r="AL20" s="615">
        <v>0.3</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v>1204233</v>
      </c>
      <c r="BH20" s="611"/>
      <c r="BI20" s="611"/>
      <c r="BJ20" s="611"/>
      <c r="BK20" s="611"/>
      <c r="BL20" s="611"/>
      <c r="BM20" s="611"/>
      <c r="BN20" s="612"/>
      <c r="BO20" s="613">
        <v>8.9</v>
      </c>
      <c r="BP20" s="613"/>
      <c r="BQ20" s="613"/>
      <c r="BR20" s="613"/>
      <c r="BS20" s="614" t="s">
        <v>122</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46060219</v>
      </c>
      <c r="CS20" s="611"/>
      <c r="CT20" s="611"/>
      <c r="CU20" s="611"/>
      <c r="CV20" s="611"/>
      <c r="CW20" s="611"/>
      <c r="CX20" s="611"/>
      <c r="CY20" s="612"/>
      <c r="CZ20" s="613">
        <v>100</v>
      </c>
      <c r="DA20" s="613"/>
      <c r="DB20" s="613"/>
      <c r="DC20" s="613"/>
      <c r="DD20" s="619">
        <v>4221456</v>
      </c>
      <c r="DE20" s="611"/>
      <c r="DF20" s="611"/>
      <c r="DG20" s="611"/>
      <c r="DH20" s="611"/>
      <c r="DI20" s="611"/>
      <c r="DJ20" s="611"/>
      <c r="DK20" s="611"/>
      <c r="DL20" s="611"/>
      <c r="DM20" s="611"/>
      <c r="DN20" s="611"/>
      <c r="DO20" s="611"/>
      <c r="DP20" s="612"/>
      <c r="DQ20" s="619">
        <v>30628075</v>
      </c>
      <c r="DR20" s="611"/>
      <c r="DS20" s="611"/>
      <c r="DT20" s="611"/>
      <c r="DU20" s="611"/>
      <c r="DV20" s="611"/>
      <c r="DW20" s="611"/>
      <c r="DX20" s="611"/>
      <c r="DY20" s="611"/>
      <c r="DZ20" s="611"/>
      <c r="EA20" s="611"/>
      <c r="EB20" s="611"/>
      <c r="EC20" s="620"/>
    </row>
    <row r="21" spans="2:133" ht="11.25" customHeight="1" x14ac:dyDescent="0.2">
      <c r="B21" s="607" t="s">
        <v>265</v>
      </c>
      <c r="C21" s="608"/>
      <c r="D21" s="608"/>
      <c r="E21" s="608"/>
      <c r="F21" s="608"/>
      <c r="G21" s="608"/>
      <c r="H21" s="608"/>
      <c r="I21" s="608"/>
      <c r="J21" s="608"/>
      <c r="K21" s="608"/>
      <c r="L21" s="608"/>
      <c r="M21" s="608"/>
      <c r="N21" s="608"/>
      <c r="O21" s="608"/>
      <c r="P21" s="608"/>
      <c r="Q21" s="609"/>
      <c r="R21" s="610">
        <v>3196105</v>
      </c>
      <c r="S21" s="611"/>
      <c r="T21" s="611"/>
      <c r="U21" s="611"/>
      <c r="V21" s="611"/>
      <c r="W21" s="611"/>
      <c r="X21" s="611"/>
      <c r="Y21" s="612"/>
      <c r="Z21" s="613">
        <v>6.6</v>
      </c>
      <c r="AA21" s="613"/>
      <c r="AB21" s="613"/>
      <c r="AC21" s="613"/>
      <c r="AD21" s="614">
        <v>3153175</v>
      </c>
      <c r="AE21" s="614"/>
      <c r="AF21" s="614"/>
      <c r="AG21" s="614"/>
      <c r="AH21" s="614"/>
      <c r="AI21" s="614"/>
      <c r="AJ21" s="614"/>
      <c r="AK21" s="614"/>
      <c r="AL21" s="615">
        <v>16.899999999999999</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v>55709</v>
      </c>
      <c r="BH21" s="611"/>
      <c r="BI21" s="611"/>
      <c r="BJ21" s="611"/>
      <c r="BK21" s="611"/>
      <c r="BL21" s="611"/>
      <c r="BM21" s="611"/>
      <c r="BN21" s="612"/>
      <c r="BO21" s="613">
        <v>0.4</v>
      </c>
      <c r="BP21" s="613"/>
      <c r="BQ21" s="613"/>
      <c r="BR21" s="613"/>
      <c r="BS21" s="614" t="s">
        <v>122</v>
      </c>
      <c r="BT21" s="614"/>
      <c r="BU21" s="614"/>
      <c r="BV21" s="614"/>
      <c r="BW21" s="614"/>
      <c r="BX21" s="614"/>
      <c r="BY21" s="614"/>
      <c r="BZ21" s="614"/>
      <c r="CA21" s="614"/>
      <c r="CB21" s="618"/>
      <c r="CD21" s="633"/>
      <c r="CE21" s="634"/>
      <c r="CF21" s="634"/>
      <c r="CG21" s="634"/>
      <c r="CH21" s="634"/>
      <c r="CI21" s="634"/>
      <c r="CJ21" s="634"/>
      <c r="CK21" s="634"/>
      <c r="CL21" s="634"/>
      <c r="CM21" s="634"/>
      <c r="CN21" s="634"/>
      <c r="CO21" s="634"/>
      <c r="CP21" s="634"/>
      <c r="CQ21" s="635"/>
      <c r="CR21" s="636"/>
      <c r="CS21" s="629"/>
      <c r="CT21" s="629"/>
      <c r="CU21" s="629"/>
      <c r="CV21" s="629"/>
      <c r="CW21" s="629"/>
      <c r="CX21" s="629"/>
      <c r="CY21" s="637"/>
      <c r="CZ21" s="638"/>
      <c r="DA21" s="638"/>
      <c r="DB21" s="638"/>
      <c r="DC21" s="638"/>
      <c r="DD21" s="628"/>
      <c r="DE21" s="629"/>
      <c r="DF21" s="629"/>
      <c r="DG21" s="629"/>
      <c r="DH21" s="629"/>
      <c r="DI21" s="629"/>
      <c r="DJ21" s="629"/>
      <c r="DK21" s="629"/>
      <c r="DL21" s="629"/>
      <c r="DM21" s="629"/>
      <c r="DN21" s="629"/>
      <c r="DO21" s="629"/>
      <c r="DP21" s="637"/>
      <c r="DQ21" s="628"/>
      <c r="DR21" s="629"/>
      <c r="DS21" s="629"/>
      <c r="DT21" s="629"/>
      <c r="DU21" s="629"/>
      <c r="DV21" s="629"/>
      <c r="DW21" s="629"/>
      <c r="DX21" s="629"/>
      <c r="DY21" s="629"/>
      <c r="DZ21" s="629"/>
      <c r="EA21" s="629"/>
      <c r="EB21" s="629"/>
      <c r="EC21" s="630"/>
    </row>
    <row r="22" spans="2:133" ht="11.25" customHeight="1" x14ac:dyDescent="0.2">
      <c r="B22" s="607" t="s">
        <v>267</v>
      </c>
      <c r="C22" s="608"/>
      <c r="D22" s="608"/>
      <c r="E22" s="608"/>
      <c r="F22" s="608"/>
      <c r="G22" s="608"/>
      <c r="H22" s="608"/>
      <c r="I22" s="608"/>
      <c r="J22" s="608"/>
      <c r="K22" s="608"/>
      <c r="L22" s="608"/>
      <c r="M22" s="608"/>
      <c r="N22" s="608"/>
      <c r="O22" s="608"/>
      <c r="P22" s="608"/>
      <c r="Q22" s="609"/>
      <c r="R22" s="610">
        <v>3153175</v>
      </c>
      <c r="S22" s="611"/>
      <c r="T22" s="611"/>
      <c r="U22" s="611"/>
      <c r="V22" s="611"/>
      <c r="W22" s="611"/>
      <c r="X22" s="611"/>
      <c r="Y22" s="612"/>
      <c r="Z22" s="613">
        <v>6.5</v>
      </c>
      <c r="AA22" s="613"/>
      <c r="AB22" s="613"/>
      <c r="AC22" s="613"/>
      <c r="AD22" s="614">
        <v>3153175</v>
      </c>
      <c r="AE22" s="614"/>
      <c r="AF22" s="614"/>
      <c r="AG22" s="614"/>
      <c r="AH22" s="614"/>
      <c r="AI22" s="614"/>
      <c r="AJ22" s="614"/>
      <c r="AK22" s="614"/>
      <c r="AL22" s="615">
        <v>16.899999999999999</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2">
      <c r="B23" s="607" t="s">
        <v>270</v>
      </c>
      <c r="C23" s="608"/>
      <c r="D23" s="608"/>
      <c r="E23" s="608"/>
      <c r="F23" s="608"/>
      <c r="G23" s="608"/>
      <c r="H23" s="608"/>
      <c r="I23" s="608"/>
      <c r="J23" s="608"/>
      <c r="K23" s="608"/>
      <c r="L23" s="608"/>
      <c r="M23" s="608"/>
      <c r="N23" s="608"/>
      <c r="O23" s="608"/>
      <c r="P23" s="608"/>
      <c r="Q23" s="609"/>
      <c r="R23" s="610">
        <v>42930</v>
      </c>
      <c r="S23" s="611"/>
      <c r="T23" s="611"/>
      <c r="U23" s="611"/>
      <c r="V23" s="611"/>
      <c r="W23" s="611"/>
      <c r="X23" s="611"/>
      <c r="Y23" s="612"/>
      <c r="Z23" s="613">
        <v>0.1</v>
      </c>
      <c r="AA23" s="613"/>
      <c r="AB23" s="613"/>
      <c r="AC23" s="613"/>
      <c r="AD23" s="614" t="s">
        <v>122</v>
      </c>
      <c r="AE23" s="614"/>
      <c r="AF23" s="614"/>
      <c r="AG23" s="614"/>
      <c r="AH23" s="614"/>
      <c r="AI23" s="614"/>
      <c r="AJ23" s="614"/>
      <c r="AK23" s="614"/>
      <c r="AL23" s="615" t="s">
        <v>122</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v>1148524</v>
      </c>
      <c r="BH23" s="611"/>
      <c r="BI23" s="611"/>
      <c r="BJ23" s="611"/>
      <c r="BK23" s="611"/>
      <c r="BL23" s="611"/>
      <c r="BM23" s="611"/>
      <c r="BN23" s="612"/>
      <c r="BO23" s="613">
        <v>8.5</v>
      </c>
      <c r="BP23" s="613"/>
      <c r="BQ23" s="613"/>
      <c r="BR23" s="613"/>
      <c r="BS23" s="614" t="s">
        <v>122</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9" t="s">
        <v>275</v>
      </c>
      <c r="DM23" s="640"/>
      <c r="DN23" s="640"/>
      <c r="DO23" s="640"/>
      <c r="DP23" s="640"/>
      <c r="DQ23" s="640"/>
      <c r="DR23" s="640"/>
      <c r="DS23" s="640"/>
      <c r="DT23" s="640"/>
      <c r="DU23" s="640"/>
      <c r="DV23" s="641"/>
      <c r="DW23" s="592" t="s">
        <v>276</v>
      </c>
      <c r="DX23" s="593"/>
      <c r="DY23" s="593"/>
      <c r="DZ23" s="593"/>
      <c r="EA23" s="593"/>
      <c r="EB23" s="593"/>
      <c r="EC23" s="594"/>
    </row>
    <row r="24" spans="2:133" ht="11.25" customHeight="1" x14ac:dyDescent="0.2">
      <c r="B24" s="607" t="s">
        <v>277</v>
      </c>
      <c r="C24" s="608"/>
      <c r="D24" s="608"/>
      <c r="E24" s="608"/>
      <c r="F24" s="608"/>
      <c r="G24" s="608"/>
      <c r="H24" s="608"/>
      <c r="I24" s="608"/>
      <c r="J24" s="608"/>
      <c r="K24" s="608"/>
      <c r="L24" s="608"/>
      <c r="M24" s="608"/>
      <c r="N24" s="608"/>
      <c r="O24" s="608"/>
      <c r="P24" s="608"/>
      <c r="Q24" s="609"/>
      <c r="R24" s="610" t="s">
        <v>122</v>
      </c>
      <c r="S24" s="611"/>
      <c r="T24" s="611"/>
      <c r="U24" s="611"/>
      <c r="V24" s="611"/>
      <c r="W24" s="611"/>
      <c r="X24" s="611"/>
      <c r="Y24" s="612"/>
      <c r="Z24" s="613" t="s">
        <v>122</v>
      </c>
      <c r="AA24" s="613"/>
      <c r="AB24" s="613"/>
      <c r="AC24" s="613"/>
      <c r="AD24" s="614" t="s">
        <v>122</v>
      </c>
      <c r="AE24" s="614"/>
      <c r="AF24" s="614"/>
      <c r="AG24" s="614"/>
      <c r="AH24" s="614"/>
      <c r="AI24" s="614"/>
      <c r="AJ24" s="614"/>
      <c r="AK24" s="614"/>
      <c r="AL24" s="615" t="s">
        <v>122</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16797589</v>
      </c>
      <c r="CS24" s="600"/>
      <c r="CT24" s="600"/>
      <c r="CU24" s="600"/>
      <c r="CV24" s="600"/>
      <c r="CW24" s="600"/>
      <c r="CX24" s="600"/>
      <c r="CY24" s="601"/>
      <c r="CZ24" s="604">
        <v>36.5</v>
      </c>
      <c r="DA24" s="605"/>
      <c r="DB24" s="605"/>
      <c r="DC24" s="621"/>
      <c r="DD24" s="642">
        <v>11805162</v>
      </c>
      <c r="DE24" s="600"/>
      <c r="DF24" s="600"/>
      <c r="DG24" s="600"/>
      <c r="DH24" s="600"/>
      <c r="DI24" s="600"/>
      <c r="DJ24" s="600"/>
      <c r="DK24" s="601"/>
      <c r="DL24" s="642">
        <v>10862098</v>
      </c>
      <c r="DM24" s="600"/>
      <c r="DN24" s="600"/>
      <c r="DO24" s="600"/>
      <c r="DP24" s="600"/>
      <c r="DQ24" s="600"/>
      <c r="DR24" s="600"/>
      <c r="DS24" s="600"/>
      <c r="DT24" s="600"/>
      <c r="DU24" s="600"/>
      <c r="DV24" s="601"/>
      <c r="DW24" s="604">
        <v>58.3</v>
      </c>
      <c r="DX24" s="605"/>
      <c r="DY24" s="605"/>
      <c r="DZ24" s="605"/>
      <c r="EA24" s="605"/>
      <c r="EB24" s="605"/>
      <c r="EC24" s="606"/>
    </row>
    <row r="25" spans="2:133" ht="11.25" customHeight="1" x14ac:dyDescent="0.2">
      <c r="B25" s="607" t="s">
        <v>280</v>
      </c>
      <c r="C25" s="608"/>
      <c r="D25" s="608"/>
      <c r="E25" s="608"/>
      <c r="F25" s="608"/>
      <c r="G25" s="608"/>
      <c r="H25" s="608"/>
      <c r="I25" s="608"/>
      <c r="J25" s="608"/>
      <c r="K25" s="608"/>
      <c r="L25" s="608"/>
      <c r="M25" s="608"/>
      <c r="N25" s="608"/>
      <c r="O25" s="608"/>
      <c r="P25" s="608"/>
      <c r="Q25" s="609"/>
      <c r="R25" s="610">
        <v>19609838</v>
      </c>
      <c r="S25" s="611"/>
      <c r="T25" s="611"/>
      <c r="U25" s="611"/>
      <c r="V25" s="611"/>
      <c r="W25" s="611"/>
      <c r="X25" s="611"/>
      <c r="Y25" s="612"/>
      <c r="Z25" s="613">
        <v>40.6</v>
      </c>
      <c r="AA25" s="613"/>
      <c r="AB25" s="613"/>
      <c r="AC25" s="613"/>
      <c r="AD25" s="614">
        <v>18418384</v>
      </c>
      <c r="AE25" s="614"/>
      <c r="AF25" s="614"/>
      <c r="AG25" s="614"/>
      <c r="AH25" s="614"/>
      <c r="AI25" s="614"/>
      <c r="AJ25" s="614"/>
      <c r="AK25" s="614"/>
      <c r="AL25" s="615">
        <v>98.9</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6499740</v>
      </c>
      <c r="CS25" s="631"/>
      <c r="CT25" s="631"/>
      <c r="CU25" s="631"/>
      <c r="CV25" s="631"/>
      <c r="CW25" s="631"/>
      <c r="CX25" s="631"/>
      <c r="CY25" s="632"/>
      <c r="CZ25" s="615">
        <v>14.1</v>
      </c>
      <c r="DA25" s="643"/>
      <c r="DB25" s="643"/>
      <c r="DC25" s="645"/>
      <c r="DD25" s="619">
        <v>5983998</v>
      </c>
      <c r="DE25" s="631"/>
      <c r="DF25" s="631"/>
      <c r="DG25" s="631"/>
      <c r="DH25" s="631"/>
      <c r="DI25" s="631"/>
      <c r="DJ25" s="631"/>
      <c r="DK25" s="632"/>
      <c r="DL25" s="619">
        <v>5682953</v>
      </c>
      <c r="DM25" s="631"/>
      <c r="DN25" s="631"/>
      <c r="DO25" s="631"/>
      <c r="DP25" s="631"/>
      <c r="DQ25" s="631"/>
      <c r="DR25" s="631"/>
      <c r="DS25" s="631"/>
      <c r="DT25" s="631"/>
      <c r="DU25" s="631"/>
      <c r="DV25" s="632"/>
      <c r="DW25" s="615">
        <v>30.5</v>
      </c>
      <c r="DX25" s="643"/>
      <c r="DY25" s="643"/>
      <c r="DZ25" s="643"/>
      <c r="EA25" s="643"/>
      <c r="EB25" s="643"/>
      <c r="EC25" s="644"/>
    </row>
    <row r="26" spans="2:133" ht="11.25" customHeight="1" x14ac:dyDescent="0.2">
      <c r="B26" s="607" t="s">
        <v>283</v>
      </c>
      <c r="C26" s="608"/>
      <c r="D26" s="608"/>
      <c r="E26" s="608"/>
      <c r="F26" s="608"/>
      <c r="G26" s="608"/>
      <c r="H26" s="608"/>
      <c r="I26" s="608"/>
      <c r="J26" s="608"/>
      <c r="K26" s="608"/>
      <c r="L26" s="608"/>
      <c r="M26" s="608"/>
      <c r="N26" s="608"/>
      <c r="O26" s="608"/>
      <c r="P26" s="608"/>
      <c r="Q26" s="609"/>
      <c r="R26" s="610">
        <v>9832</v>
      </c>
      <c r="S26" s="611"/>
      <c r="T26" s="611"/>
      <c r="U26" s="611"/>
      <c r="V26" s="611"/>
      <c r="W26" s="611"/>
      <c r="X26" s="611"/>
      <c r="Y26" s="612"/>
      <c r="Z26" s="613">
        <v>0</v>
      </c>
      <c r="AA26" s="613"/>
      <c r="AB26" s="613"/>
      <c r="AC26" s="613"/>
      <c r="AD26" s="614">
        <v>9832</v>
      </c>
      <c r="AE26" s="614"/>
      <c r="AF26" s="614"/>
      <c r="AG26" s="614"/>
      <c r="AH26" s="614"/>
      <c r="AI26" s="614"/>
      <c r="AJ26" s="614"/>
      <c r="AK26" s="614"/>
      <c r="AL26" s="615">
        <v>0.1</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3948880</v>
      </c>
      <c r="CS26" s="611"/>
      <c r="CT26" s="611"/>
      <c r="CU26" s="611"/>
      <c r="CV26" s="611"/>
      <c r="CW26" s="611"/>
      <c r="CX26" s="611"/>
      <c r="CY26" s="612"/>
      <c r="CZ26" s="615">
        <v>8.6</v>
      </c>
      <c r="DA26" s="643"/>
      <c r="DB26" s="643"/>
      <c r="DC26" s="645"/>
      <c r="DD26" s="619">
        <v>3829882</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3"/>
      <c r="DY26" s="643"/>
      <c r="DZ26" s="643"/>
      <c r="EA26" s="643"/>
      <c r="EB26" s="643"/>
      <c r="EC26" s="644"/>
    </row>
    <row r="27" spans="2:133" ht="11.25" customHeight="1" x14ac:dyDescent="0.2">
      <c r="B27" s="607" t="s">
        <v>286</v>
      </c>
      <c r="C27" s="608"/>
      <c r="D27" s="608"/>
      <c r="E27" s="608"/>
      <c r="F27" s="608"/>
      <c r="G27" s="608"/>
      <c r="H27" s="608"/>
      <c r="I27" s="608"/>
      <c r="J27" s="608"/>
      <c r="K27" s="608"/>
      <c r="L27" s="608"/>
      <c r="M27" s="608"/>
      <c r="N27" s="608"/>
      <c r="O27" s="608"/>
      <c r="P27" s="608"/>
      <c r="Q27" s="609"/>
      <c r="R27" s="610">
        <v>307894</v>
      </c>
      <c r="S27" s="611"/>
      <c r="T27" s="611"/>
      <c r="U27" s="611"/>
      <c r="V27" s="611"/>
      <c r="W27" s="611"/>
      <c r="X27" s="611"/>
      <c r="Y27" s="612"/>
      <c r="Z27" s="613">
        <v>0.6</v>
      </c>
      <c r="AA27" s="613"/>
      <c r="AB27" s="613"/>
      <c r="AC27" s="613"/>
      <c r="AD27" s="614" t="s">
        <v>122</v>
      </c>
      <c r="AE27" s="614"/>
      <c r="AF27" s="614"/>
      <c r="AG27" s="614"/>
      <c r="AH27" s="614"/>
      <c r="AI27" s="614"/>
      <c r="AJ27" s="614"/>
      <c r="AK27" s="614"/>
      <c r="AL27" s="615" t="s">
        <v>122</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13535454</v>
      </c>
      <c r="BH27" s="611"/>
      <c r="BI27" s="611"/>
      <c r="BJ27" s="611"/>
      <c r="BK27" s="611"/>
      <c r="BL27" s="611"/>
      <c r="BM27" s="611"/>
      <c r="BN27" s="612"/>
      <c r="BO27" s="613">
        <v>100</v>
      </c>
      <c r="BP27" s="613"/>
      <c r="BQ27" s="613"/>
      <c r="BR27" s="613"/>
      <c r="BS27" s="614">
        <v>4760</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7459606</v>
      </c>
      <c r="CS27" s="631"/>
      <c r="CT27" s="631"/>
      <c r="CU27" s="631"/>
      <c r="CV27" s="631"/>
      <c r="CW27" s="631"/>
      <c r="CX27" s="631"/>
      <c r="CY27" s="632"/>
      <c r="CZ27" s="615">
        <v>16.2</v>
      </c>
      <c r="DA27" s="643"/>
      <c r="DB27" s="643"/>
      <c r="DC27" s="645"/>
      <c r="DD27" s="619">
        <v>3020184</v>
      </c>
      <c r="DE27" s="631"/>
      <c r="DF27" s="631"/>
      <c r="DG27" s="631"/>
      <c r="DH27" s="631"/>
      <c r="DI27" s="631"/>
      <c r="DJ27" s="631"/>
      <c r="DK27" s="632"/>
      <c r="DL27" s="619">
        <v>2378165</v>
      </c>
      <c r="DM27" s="631"/>
      <c r="DN27" s="631"/>
      <c r="DO27" s="631"/>
      <c r="DP27" s="631"/>
      <c r="DQ27" s="631"/>
      <c r="DR27" s="631"/>
      <c r="DS27" s="631"/>
      <c r="DT27" s="631"/>
      <c r="DU27" s="631"/>
      <c r="DV27" s="632"/>
      <c r="DW27" s="615">
        <v>12.8</v>
      </c>
      <c r="DX27" s="643"/>
      <c r="DY27" s="643"/>
      <c r="DZ27" s="643"/>
      <c r="EA27" s="643"/>
      <c r="EB27" s="643"/>
      <c r="EC27" s="644"/>
    </row>
    <row r="28" spans="2:133" ht="11.25" customHeight="1" x14ac:dyDescent="0.2">
      <c r="B28" s="607" t="s">
        <v>289</v>
      </c>
      <c r="C28" s="608"/>
      <c r="D28" s="608"/>
      <c r="E28" s="608"/>
      <c r="F28" s="608"/>
      <c r="G28" s="608"/>
      <c r="H28" s="608"/>
      <c r="I28" s="608"/>
      <c r="J28" s="608"/>
      <c r="K28" s="608"/>
      <c r="L28" s="608"/>
      <c r="M28" s="608"/>
      <c r="N28" s="608"/>
      <c r="O28" s="608"/>
      <c r="P28" s="608"/>
      <c r="Q28" s="609"/>
      <c r="R28" s="610">
        <v>444270</v>
      </c>
      <c r="S28" s="611"/>
      <c r="T28" s="611"/>
      <c r="U28" s="611"/>
      <c r="V28" s="611"/>
      <c r="W28" s="611"/>
      <c r="X28" s="611"/>
      <c r="Y28" s="612"/>
      <c r="Z28" s="613">
        <v>0.9</v>
      </c>
      <c r="AA28" s="613"/>
      <c r="AB28" s="613"/>
      <c r="AC28" s="613"/>
      <c r="AD28" s="614">
        <v>75517</v>
      </c>
      <c r="AE28" s="614"/>
      <c r="AF28" s="614"/>
      <c r="AG28" s="614"/>
      <c r="AH28" s="614"/>
      <c r="AI28" s="614"/>
      <c r="AJ28" s="614"/>
      <c r="AK28" s="614"/>
      <c r="AL28" s="615">
        <v>0.4</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2838243</v>
      </c>
      <c r="CS28" s="611"/>
      <c r="CT28" s="611"/>
      <c r="CU28" s="611"/>
      <c r="CV28" s="611"/>
      <c r="CW28" s="611"/>
      <c r="CX28" s="611"/>
      <c r="CY28" s="612"/>
      <c r="CZ28" s="615">
        <v>6.2</v>
      </c>
      <c r="DA28" s="643"/>
      <c r="DB28" s="643"/>
      <c r="DC28" s="645"/>
      <c r="DD28" s="619">
        <v>2800980</v>
      </c>
      <c r="DE28" s="611"/>
      <c r="DF28" s="611"/>
      <c r="DG28" s="611"/>
      <c r="DH28" s="611"/>
      <c r="DI28" s="611"/>
      <c r="DJ28" s="611"/>
      <c r="DK28" s="612"/>
      <c r="DL28" s="619">
        <v>2800980</v>
      </c>
      <c r="DM28" s="611"/>
      <c r="DN28" s="611"/>
      <c r="DO28" s="611"/>
      <c r="DP28" s="611"/>
      <c r="DQ28" s="611"/>
      <c r="DR28" s="611"/>
      <c r="DS28" s="611"/>
      <c r="DT28" s="611"/>
      <c r="DU28" s="611"/>
      <c r="DV28" s="612"/>
      <c r="DW28" s="615">
        <v>15</v>
      </c>
      <c r="DX28" s="643"/>
      <c r="DY28" s="643"/>
      <c r="DZ28" s="643"/>
      <c r="EA28" s="643"/>
      <c r="EB28" s="643"/>
      <c r="EC28" s="644"/>
    </row>
    <row r="29" spans="2:133" ht="11.25" customHeight="1" x14ac:dyDescent="0.2">
      <c r="B29" s="607" t="s">
        <v>291</v>
      </c>
      <c r="C29" s="608"/>
      <c r="D29" s="608"/>
      <c r="E29" s="608"/>
      <c r="F29" s="608"/>
      <c r="G29" s="608"/>
      <c r="H29" s="608"/>
      <c r="I29" s="608"/>
      <c r="J29" s="608"/>
      <c r="K29" s="608"/>
      <c r="L29" s="608"/>
      <c r="M29" s="608"/>
      <c r="N29" s="608"/>
      <c r="O29" s="608"/>
      <c r="P29" s="608"/>
      <c r="Q29" s="609"/>
      <c r="R29" s="610">
        <v>147417</v>
      </c>
      <c r="S29" s="611"/>
      <c r="T29" s="611"/>
      <c r="U29" s="611"/>
      <c r="V29" s="611"/>
      <c r="W29" s="611"/>
      <c r="X29" s="611"/>
      <c r="Y29" s="612"/>
      <c r="Z29" s="613">
        <v>0.3</v>
      </c>
      <c r="AA29" s="613"/>
      <c r="AB29" s="613"/>
      <c r="AC29" s="613"/>
      <c r="AD29" s="614" t="s">
        <v>122</v>
      </c>
      <c r="AE29" s="614"/>
      <c r="AF29" s="614"/>
      <c r="AG29" s="614"/>
      <c r="AH29" s="614"/>
      <c r="AI29" s="614"/>
      <c r="AJ29" s="614"/>
      <c r="AK29" s="614"/>
      <c r="AL29" s="615" t="s">
        <v>122</v>
      </c>
      <c r="AM29" s="616"/>
      <c r="AN29" s="616"/>
      <c r="AO29" s="617"/>
      <c r="AP29" s="633"/>
      <c r="AQ29" s="634"/>
      <c r="AR29" s="634"/>
      <c r="AS29" s="634"/>
      <c r="AT29" s="634"/>
      <c r="AU29" s="634"/>
      <c r="AV29" s="634"/>
      <c r="AW29" s="634"/>
      <c r="AX29" s="634"/>
      <c r="AY29" s="634"/>
      <c r="AZ29" s="634"/>
      <c r="BA29" s="634"/>
      <c r="BB29" s="634"/>
      <c r="BC29" s="634"/>
      <c r="BD29" s="634"/>
      <c r="BE29" s="634"/>
      <c r="BF29" s="635"/>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292</v>
      </c>
      <c r="CE29" s="649"/>
      <c r="CF29" s="607" t="s">
        <v>66</v>
      </c>
      <c r="CG29" s="608"/>
      <c r="CH29" s="608"/>
      <c r="CI29" s="608"/>
      <c r="CJ29" s="608"/>
      <c r="CK29" s="608"/>
      <c r="CL29" s="608"/>
      <c r="CM29" s="608"/>
      <c r="CN29" s="608"/>
      <c r="CO29" s="608"/>
      <c r="CP29" s="608"/>
      <c r="CQ29" s="609"/>
      <c r="CR29" s="610">
        <v>2838239</v>
      </c>
      <c r="CS29" s="631"/>
      <c r="CT29" s="631"/>
      <c r="CU29" s="631"/>
      <c r="CV29" s="631"/>
      <c r="CW29" s="631"/>
      <c r="CX29" s="631"/>
      <c r="CY29" s="632"/>
      <c r="CZ29" s="615">
        <v>6.2</v>
      </c>
      <c r="DA29" s="643"/>
      <c r="DB29" s="643"/>
      <c r="DC29" s="645"/>
      <c r="DD29" s="619">
        <v>2800976</v>
      </c>
      <c r="DE29" s="631"/>
      <c r="DF29" s="631"/>
      <c r="DG29" s="631"/>
      <c r="DH29" s="631"/>
      <c r="DI29" s="631"/>
      <c r="DJ29" s="631"/>
      <c r="DK29" s="632"/>
      <c r="DL29" s="619">
        <v>2800976</v>
      </c>
      <c r="DM29" s="631"/>
      <c r="DN29" s="631"/>
      <c r="DO29" s="631"/>
      <c r="DP29" s="631"/>
      <c r="DQ29" s="631"/>
      <c r="DR29" s="631"/>
      <c r="DS29" s="631"/>
      <c r="DT29" s="631"/>
      <c r="DU29" s="631"/>
      <c r="DV29" s="632"/>
      <c r="DW29" s="615">
        <v>15</v>
      </c>
      <c r="DX29" s="643"/>
      <c r="DY29" s="643"/>
      <c r="DZ29" s="643"/>
      <c r="EA29" s="643"/>
      <c r="EB29" s="643"/>
      <c r="EC29" s="644"/>
    </row>
    <row r="30" spans="2:133" ht="11.25" customHeight="1" x14ac:dyDescent="0.2">
      <c r="B30" s="607" t="s">
        <v>293</v>
      </c>
      <c r="C30" s="608"/>
      <c r="D30" s="608"/>
      <c r="E30" s="608"/>
      <c r="F30" s="608"/>
      <c r="G30" s="608"/>
      <c r="H30" s="608"/>
      <c r="I30" s="608"/>
      <c r="J30" s="608"/>
      <c r="K30" s="608"/>
      <c r="L30" s="608"/>
      <c r="M30" s="608"/>
      <c r="N30" s="608"/>
      <c r="O30" s="608"/>
      <c r="P30" s="608"/>
      <c r="Q30" s="609"/>
      <c r="R30" s="610">
        <v>4809963</v>
      </c>
      <c r="S30" s="611"/>
      <c r="T30" s="611"/>
      <c r="U30" s="611"/>
      <c r="V30" s="611"/>
      <c r="W30" s="611"/>
      <c r="X30" s="611"/>
      <c r="Y30" s="612"/>
      <c r="Z30" s="613">
        <v>10</v>
      </c>
      <c r="AA30" s="613"/>
      <c r="AB30" s="613"/>
      <c r="AC30" s="613"/>
      <c r="AD30" s="614" t="s">
        <v>122</v>
      </c>
      <c r="AE30" s="614"/>
      <c r="AF30" s="614"/>
      <c r="AG30" s="614"/>
      <c r="AH30" s="614"/>
      <c r="AI30" s="614"/>
      <c r="AJ30" s="614"/>
      <c r="AK30" s="614"/>
      <c r="AL30" s="615" t="s">
        <v>122</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46"/>
      <c r="BI30" s="646"/>
      <c r="BJ30" s="646"/>
      <c r="BK30" s="646"/>
      <c r="BL30" s="646"/>
      <c r="BM30" s="646"/>
      <c r="BN30" s="646"/>
      <c r="BO30" s="646"/>
      <c r="BP30" s="646"/>
      <c r="BQ30" s="647"/>
      <c r="BR30" s="592" t="s">
        <v>295</v>
      </c>
      <c r="BS30" s="646"/>
      <c r="BT30" s="646"/>
      <c r="BU30" s="646"/>
      <c r="BV30" s="646"/>
      <c r="BW30" s="646"/>
      <c r="BX30" s="646"/>
      <c r="BY30" s="646"/>
      <c r="BZ30" s="646"/>
      <c r="CA30" s="646"/>
      <c r="CB30" s="647"/>
      <c r="CD30" s="650"/>
      <c r="CE30" s="651"/>
      <c r="CF30" s="607" t="s">
        <v>296</v>
      </c>
      <c r="CG30" s="608"/>
      <c r="CH30" s="608"/>
      <c r="CI30" s="608"/>
      <c r="CJ30" s="608"/>
      <c r="CK30" s="608"/>
      <c r="CL30" s="608"/>
      <c r="CM30" s="608"/>
      <c r="CN30" s="608"/>
      <c r="CO30" s="608"/>
      <c r="CP30" s="608"/>
      <c r="CQ30" s="609"/>
      <c r="CR30" s="610">
        <v>2720347</v>
      </c>
      <c r="CS30" s="611"/>
      <c r="CT30" s="611"/>
      <c r="CU30" s="611"/>
      <c r="CV30" s="611"/>
      <c r="CW30" s="611"/>
      <c r="CX30" s="611"/>
      <c r="CY30" s="612"/>
      <c r="CZ30" s="615">
        <v>5.9</v>
      </c>
      <c r="DA30" s="643"/>
      <c r="DB30" s="643"/>
      <c r="DC30" s="645"/>
      <c r="DD30" s="619">
        <v>2683084</v>
      </c>
      <c r="DE30" s="611"/>
      <c r="DF30" s="611"/>
      <c r="DG30" s="611"/>
      <c r="DH30" s="611"/>
      <c r="DI30" s="611"/>
      <c r="DJ30" s="611"/>
      <c r="DK30" s="612"/>
      <c r="DL30" s="619">
        <v>2683084</v>
      </c>
      <c r="DM30" s="611"/>
      <c r="DN30" s="611"/>
      <c r="DO30" s="611"/>
      <c r="DP30" s="611"/>
      <c r="DQ30" s="611"/>
      <c r="DR30" s="611"/>
      <c r="DS30" s="611"/>
      <c r="DT30" s="611"/>
      <c r="DU30" s="611"/>
      <c r="DV30" s="612"/>
      <c r="DW30" s="615">
        <v>14.4</v>
      </c>
      <c r="DX30" s="643"/>
      <c r="DY30" s="643"/>
      <c r="DZ30" s="643"/>
      <c r="EA30" s="643"/>
      <c r="EB30" s="643"/>
      <c r="EC30" s="644"/>
    </row>
    <row r="31" spans="2:133" ht="11.25" customHeight="1" x14ac:dyDescent="0.2">
      <c r="B31" s="623" t="s">
        <v>297</v>
      </c>
      <c r="C31" s="624"/>
      <c r="D31" s="624"/>
      <c r="E31" s="624"/>
      <c r="F31" s="624"/>
      <c r="G31" s="624"/>
      <c r="H31" s="624"/>
      <c r="I31" s="624"/>
      <c r="J31" s="624"/>
      <c r="K31" s="624"/>
      <c r="L31" s="624"/>
      <c r="M31" s="624"/>
      <c r="N31" s="624"/>
      <c r="O31" s="624"/>
      <c r="P31" s="624"/>
      <c r="Q31" s="625"/>
      <c r="R31" s="610" t="s">
        <v>122</v>
      </c>
      <c r="S31" s="611"/>
      <c r="T31" s="611"/>
      <c r="U31" s="611"/>
      <c r="V31" s="611"/>
      <c r="W31" s="611"/>
      <c r="X31" s="611"/>
      <c r="Y31" s="612"/>
      <c r="Z31" s="613" t="s">
        <v>122</v>
      </c>
      <c r="AA31" s="613"/>
      <c r="AB31" s="613"/>
      <c r="AC31" s="613"/>
      <c r="AD31" s="614" t="s">
        <v>122</v>
      </c>
      <c r="AE31" s="614"/>
      <c r="AF31" s="614"/>
      <c r="AG31" s="614"/>
      <c r="AH31" s="614"/>
      <c r="AI31" s="614"/>
      <c r="AJ31" s="614"/>
      <c r="AK31" s="614"/>
      <c r="AL31" s="615" t="s">
        <v>122</v>
      </c>
      <c r="AM31" s="616"/>
      <c r="AN31" s="616"/>
      <c r="AO31" s="617"/>
      <c r="AP31" s="658" t="s">
        <v>298</v>
      </c>
      <c r="AQ31" s="659"/>
      <c r="AR31" s="659"/>
      <c r="AS31" s="659"/>
      <c r="AT31" s="664" t="s">
        <v>299</v>
      </c>
      <c r="AU31" s="212"/>
      <c r="AV31" s="212"/>
      <c r="AW31" s="212"/>
      <c r="AX31" s="596" t="s">
        <v>177</v>
      </c>
      <c r="AY31" s="597"/>
      <c r="AZ31" s="597"/>
      <c r="BA31" s="597"/>
      <c r="BB31" s="597"/>
      <c r="BC31" s="597"/>
      <c r="BD31" s="597"/>
      <c r="BE31" s="597"/>
      <c r="BF31" s="598"/>
      <c r="BG31" s="657">
        <v>99.3</v>
      </c>
      <c r="BH31" s="654"/>
      <c r="BI31" s="654"/>
      <c r="BJ31" s="654"/>
      <c r="BK31" s="654"/>
      <c r="BL31" s="654"/>
      <c r="BM31" s="605">
        <v>96.9</v>
      </c>
      <c r="BN31" s="654"/>
      <c r="BO31" s="654"/>
      <c r="BP31" s="654"/>
      <c r="BQ31" s="655"/>
      <c r="BR31" s="657">
        <v>99.2</v>
      </c>
      <c r="BS31" s="654"/>
      <c r="BT31" s="654"/>
      <c r="BU31" s="654"/>
      <c r="BV31" s="654"/>
      <c r="BW31" s="654"/>
      <c r="BX31" s="605">
        <v>96.6</v>
      </c>
      <c r="BY31" s="654"/>
      <c r="BZ31" s="654"/>
      <c r="CA31" s="654"/>
      <c r="CB31" s="655"/>
      <c r="CD31" s="650"/>
      <c r="CE31" s="651"/>
      <c r="CF31" s="607" t="s">
        <v>300</v>
      </c>
      <c r="CG31" s="608"/>
      <c r="CH31" s="608"/>
      <c r="CI31" s="608"/>
      <c r="CJ31" s="608"/>
      <c r="CK31" s="608"/>
      <c r="CL31" s="608"/>
      <c r="CM31" s="608"/>
      <c r="CN31" s="608"/>
      <c r="CO31" s="608"/>
      <c r="CP31" s="608"/>
      <c r="CQ31" s="609"/>
      <c r="CR31" s="610">
        <v>117892</v>
      </c>
      <c r="CS31" s="631"/>
      <c r="CT31" s="631"/>
      <c r="CU31" s="631"/>
      <c r="CV31" s="631"/>
      <c r="CW31" s="631"/>
      <c r="CX31" s="631"/>
      <c r="CY31" s="632"/>
      <c r="CZ31" s="615">
        <v>0.3</v>
      </c>
      <c r="DA31" s="643"/>
      <c r="DB31" s="643"/>
      <c r="DC31" s="645"/>
      <c r="DD31" s="619">
        <v>117892</v>
      </c>
      <c r="DE31" s="631"/>
      <c r="DF31" s="631"/>
      <c r="DG31" s="631"/>
      <c r="DH31" s="631"/>
      <c r="DI31" s="631"/>
      <c r="DJ31" s="631"/>
      <c r="DK31" s="632"/>
      <c r="DL31" s="619">
        <v>117892</v>
      </c>
      <c r="DM31" s="631"/>
      <c r="DN31" s="631"/>
      <c r="DO31" s="631"/>
      <c r="DP31" s="631"/>
      <c r="DQ31" s="631"/>
      <c r="DR31" s="631"/>
      <c r="DS31" s="631"/>
      <c r="DT31" s="631"/>
      <c r="DU31" s="631"/>
      <c r="DV31" s="632"/>
      <c r="DW31" s="615">
        <v>0.6</v>
      </c>
      <c r="DX31" s="643"/>
      <c r="DY31" s="643"/>
      <c r="DZ31" s="643"/>
      <c r="EA31" s="643"/>
      <c r="EB31" s="643"/>
      <c r="EC31" s="644"/>
    </row>
    <row r="32" spans="2:133" ht="11.25" customHeight="1" x14ac:dyDescent="0.2">
      <c r="B32" s="607" t="s">
        <v>301</v>
      </c>
      <c r="C32" s="608"/>
      <c r="D32" s="608"/>
      <c r="E32" s="608"/>
      <c r="F32" s="608"/>
      <c r="G32" s="608"/>
      <c r="H32" s="608"/>
      <c r="I32" s="608"/>
      <c r="J32" s="608"/>
      <c r="K32" s="608"/>
      <c r="L32" s="608"/>
      <c r="M32" s="608"/>
      <c r="N32" s="608"/>
      <c r="O32" s="608"/>
      <c r="P32" s="608"/>
      <c r="Q32" s="609"/>
      <c r="R32" s="610">
        <v>1878990</v>
      </c>
      <c r="S32" s="611"/>
      <c r="T32" s="611"/>
      <c r="U32" s="611"/>
      <c r="V32" s="611"/>
      <c r="W32" s="611"/>
      <c r="X32" s="611"/>
      <c r="Y32" s="612"/>
      <c r="Z32" s="613">
        <v>3.9</v>
      </c>
      <c r="AA32" s="613"/>
      <c r="AB32" s="613"/>
      <c r="AC32" s="613"/>
      <c r="AD32" s="614" t="s">
        <v>122</v>
      </c>
      <c r="AE32" s="614"/>
      <c r="AF32" s="614"/>
      <c r="AG32" s="614"/>
      <c r="AH32" s="614"/>
      <c r="AI32" s="614"/>
      <c r="AJ32" s="614"/>
      <c r="AK32" s="614"/>
      <c r="AL32" s="615" t="s">
        <v>122</v>
      </c>
      <c r="AM32" s="616"/>
      <c r="AN32" s="616"/>
      <c r="AO32" s="617"/>
      <c r="AP32" s="660"/>
      <c r="AQ32" s="661"/>
      <c r="AR32" s="661"/>
      <c r="AS32" s="661"/>
      <c r="AT32" s="665"/>
      <c r="AU32" s="208" t="s">
        <v>302</v>
      </c>
      <c r="AX32" s="607" t="s">
        <v>303</v>
      </c>
      <c r="AY32" s="608"/>
      <c r="AZ32" s="608"/>
      <c r="BA32" s="608"/>
      <c r="BB32" s="608"/>
      <c r="BC32" s="608"/>
      <c r="BD32" s="608"/>
      <c r="BE32" s="608"/>
      <c r="BF32" s="609"/>
      <c r="BG32" s="667">
        <v>99.2</v>
      </c>
      <c r="BH32" s="631"/>
      <c r="BI32" s="631"/>
      <c r="BJ32" s="631"/>
      <c r="BK32" s="631"/>
      <c r="BL32" s="631"/>
      <c r="BM32" s="616">
        <v>97.4</v>
      </c>
      <c r="BN32" s="631"/>
      <c r="BO32" s="631"/>
      <c r="BP32" s="631"/>
      <c r="BQ32" s="656"/>
      <c r="BR32" s="667">
        <v>99.2</v>
      </c>
      <c r="BS32" s="631"/>
      <c r="BT32" s="631"/>
      <c r="BU32" s="631"/>
      <c r="BV32" s="631"/>
      <c r="BW32" s="631"/>
      <c r="BX32" s="616">
        <v>97.3</v>
      </c>
      <c r="BY32" s="631"/>
      <c r="BZ32" s="631"/>
      <c r="CA32" s="631"/>
      <c r="CB32" s="656"/>
      <c r="CD32" s="652"/>
      <c r="CE32" s="653"/>
      <c r="CF32" s="607" t="s">
        <v>304</v>
      </c>
      <c r="CG32" s="608"/>
      <c r="CH32" s="608"/>
      <c r="CI32" s="608"/>
      <c r="CJ32" s="608"/>
      <c r="CK32" s="608"/>
      <c r="CL32" s="608"/>
      <c r="CM32" s="608"/>
      <c r="CN32" s="608"/>
      <c r="CO32" s="608"/>
      <c r="CP32" s="608"/>
      <c r="CQ32" s="609"/>
      <c r="CR32" s="610">
        <v>4</v>
      </c>
      <c r="CS32" s="611"/>
      <c r="CT32" s="611"/>
      <c r="CU32" s="611"/>
      <c r="CV32" s="611"/>
      <c r="CW32" s="611"/>
      <c r="CX32" s="611"/>
      <c r="CY32" s="612"/>
      <c r="CZ32" s="615">
        <v>0</v>
      </c>
      <c r="DA32" s="643"/>
      <c r="DB32" s="643"/>
      <c r="DC32" s="645"/>
      <c r="DD32" s="619">
        <v>4</v>
      </c>
      <c r="DE32" s="611"/>
      <c r="DF32" s="611"/>
      <c r="DG32" s="611"/>
      <c r="DH32" s="611"/>
      <c r="DI32" s="611"/>
      <c r="DJ32" s="611"/>
      <c r="DK32" s="612"/>
      <c r="DL32" s="619">
        <v>4</v>
      </c>
      <c r="DM32" s="611"/>
      <c r="DN32" s="611"/>
      <c r="DO32" s="611"/>
      <c r="DP32" s="611"/>
      <c r="DQ32" s="611"/>
      <c r="DR32" s="611"/>
      <c r="DS32" s="611"/>
      <c r="DT32" s="611"/>
      <c r="DU32" s="611"/>
      <c r="DV32" s="612"/>
      <c r="DW32" s="615">
        <v>0</v>
      </c>
      <c r="DX32" s="643"/>
      <c r="DY32" s="643"/>
      <c r="DZ32" s="643"/>
      <c r="EA32" s="643"/>
      <c r="EB32" s="643"/>
      <c r="EC32" s="644"/>
    </row>
    <row r="33" spans="2:133" ht="11.25" customHeight="1" x14ac:dyDescent="0.2">
      <c r="B33" s="607" t="s">
        <v>305</v>
      </c>
      <c r="C33" s="608"/>
      <c r="D33" s="608"/>
      <c r="E33" s="608"/>
      <c r="F33" s="608"/>
      <c r="G33" s="608"/>
      <c r="H33" s="608"/>
      <c r="I33" s="608"/>
      <c r="J33" s="608"/>
      <c r="K33" s="608"/>
      <c r="L33" s="608"/>
      <c r="M33" s="608"/>
      <c r="N33" s="608"/>
      <c r="O33" s="608"/>
      <c r="P33" s="608"/>
      <c r="Q33" s="609"/>
      <c r="R33" s="610">
        <v>566278</v>
      </c>
      <c r="S33" s="611"/>
      <c r="T33" s="611"/>
      <c r="U33" s="611"/>
      <c r="V33" s="611"/>
      <c r="W33" s="611"/>
      <c r="X33" s="611"/>
      <c r="Y33" s="612"/>
      <c r="Z33" s="613">
        <v>1.2</v>
      </c>
      <c r="AA33" s="613"/>
      <c r="AB33" s="613"/>
      <c r="AC33" s="613"/>
      <c r="AD33" s="614">
        <v>103831</v>
      </c>
      <c r="AE33" s="614"/>
      <c r="AF33" s="614"/>
      <c r="AG33" s="614"/>
      <c r="AH33" s="614"/>
      <c r="AI33" s="614"/>
      <c r="AJ33" s="614"/>
      <c r="AK33" s="614"/>
      <c r="AL33" s="615">
        <v>0.6</v>
      </c>
      <c r="AM33" s="616"/>
      <c r="AN33" s="616"/>
      <c r="AO33" s="617"/>
      <c r="AP33" s="662"/>
      <c r="AQ33" s="663"/>
      <c r="AR33" s="663"/>
      <c r="AS33" s="663"/>
      <c r="AT33" s="666"/>
      <c r="AU33" s="213"/>
      <c r="AV33" s="213"/>
      <c r="AW33" s="213"/>
      <c r="AX33" s="633" t="s">
        <v>306</v>
      </c>
      <c r="AY33" s="634"/>
      <c r="AZ33" s="634"/>
      <c r="BA33" s="634"/>
      <c r="BB33" s="634"/>
      <c r="BC33" s="634"/>
      <c r="BD33" s="634"/>
      <c r="BE33" s="634"/>
      <c r="BF33" s="635"/>
      <c r="BG33" s="668">
        <v>99.3</v>
      </c>
      <c r="BH33" s="669"/>
      <c r="BI33" s="669"/>
      <c r="BJ33" s="669"/>
      <c r="BK33" s="669"/>
      <c r="BL33" s="669"/>
      <c r="BM33" s="670">
        <v>96.4</v>
      </c>
      <c r="BN33" s="669"/>
      <c r="BO33" s="669"/>
      <c r="BP33" s="669"/>
      <c r="BQ33" s="671"/>
      <c r="BR33" s="668">
        <v>99.1</v>
      </c>
      <c r="BS33" s="669"/>
      <c r="BT33" s="669"/>
      <c r="BU33" s="669"/>
      <c r="BV33" s="669"/>
      <c r="BW33" s="669"/>
      <c r="BX33" s="670">
        <v>95.9</v>
      </c>
      <c r="BY33" s="669"/>
      <c r="BZ33" s="669"/>
      <c r="CA33" s="669"/>
      <c r="CB33" s="671"/>
      <c r="CD33" s="607" t="s">
        <v>307</v>
      </c>
      <c r="CE33" s="608"/>
      <c r="CF33" s="608"/>
      <c r="CG33" s="608"/>
      <c r="CH33" s="608"/>
      <c r="CI33" s="608"/>
      <c r="CJ33" s="608"/>
      <c r="CK33" s="608"/>
      <c r="CL33" s="608"/>
      <c r="CM33" s="608"/>
      <c r="CN33" s="608"/>
      <c r="CO33" s="608"/>
      <c r="CP33" s="608"/>
      <c r="CQ33" s="609"/>
      <c r="CR33" s="610">
        <v>24455560</v>
      </c>
      <c r="CS33" s="631"/>
      <c r="CT33" s="631"/>
      <c r="CU33" s="631"/>
      <c r="CV33" s="631"/>
      <c r="CW33" s="631"/>
      <c r="CX33" s="631"/>
      <c r="CY33" s="632"/>
      <c r="CZ33" s="615">
        <v>53.1</v>
      </c>
      <c r="DA33" s="643"/>
      <c r="DB33" s="643"/>
      <c r="DC33" s="645"/>
      <c r="DD33" s="619">
        <v>17233528</v>
      </c>
      <c r="DE33" s="631"/>
      <c r="DF33" s="631"/>
      <c r="DG33" s="631"/>
      <c r="DH33" s="631"/>
      <c r="DI33" s="631"/>
      <c r="DJ33" s="631"/>
      <c r="DK33" s="632"/>
      <c r="DL33" s="619">
        <v>6429540</v>
      </c>
      <c r="DM33" s="631"/>
      <c r="DN33" s="631"/>
      <c r="DO33" s="631"/>
      <c r="DP33" s="631"/>
      <c r="DQ33" s="631"/>
      <c r="DR33" s="631"/>
      <c r="DS33" s="631"/>
      <c r="DT33" s="631"/>
      <c r="DU33" s="631"/>
      <c r="DV33" s="632"/>
      <c r="DW33" s="615">
        <v>34.5</v>
      </c>
      <c r="DX33" s="643"/>
      <c r="DY33" s="643"/>
      <c r="DZ33" s="643"/>
      <c r="EA33" s="643"/>
      <c r="EB33" s="643"/>
      <c r="EC33" s="644"/>
    </row>
    <row r="34" spans="2:133" ht="11.25" customHeight="1" x14ac:dyDescent="0.2">
      <c r="B34" s="607" t="s">
        <v>308</v>
      </c>
      <c r="C34" s="608"/>
      <c r="D34" s="608"/>
      <c r="E34" s="608"/>
      <c r="F34" s="608"/>
      <c r="G34" s="608"/>
      <c r="H34" s="608"/>
      <c r="I34" s="608"/>
      <c r="J34" s="608"/>
      <c r="K34" s="608"/>
      <c r="L34" s="608"/>
      <c r="M34" s="608"/>
      <c r="N34" s="608"/>
      <c r="O34" s="608"/>
      <c r="P34" s="608"/>
      <c r="Q34" s="609"/>
      <c r="R34" s="610">
        <v>1568057</v>
      </c>
      <c r="S34" s="611"/>
      <c r="T34" s="611"/>
      <c r="U34" s="611"/>
      <c r="V34" s="611"/>
      <c r="W34" s="611"/>
      <c r="X34" s="611"/>
      <c r="Y34" s="612"/>
      <c r="Z34" s="613">
        <v>3.2</v>
      </c>
      <c r="AA34" s="613"/>
      <c r="AB34" s="613"/>
      <c r="AC34" s="613"/>
      <c r="AD34" s="614" t="s">
        <v>122</v>
      </c>
      <c r="AE34" s="614"/>
      <c r="AF34" s="614"/>
      <c r="AG34" s="614"/>
      <c r="AH34" s="614"/>
      <c r="AI34" s="614"/>
      <c r="AJ34" s="614"/>
      <c r="AK34" s="614"/>
      <c r="AL34" s="615" t="s">
        <v>122</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309</v>
      </c>
      <c r="CE34" s="608"/>
      <c r="CF34" s="608"/>
      <c r="CG34" s="608"/>
      <c r="CH34" s="608"/>
      <c r="CI34" s="608"/>
      <c r="CJ34" s="608"/>
      <c r="CK34" s="608"/>
      <c r="CL34" s="608"/>
      <c r="CM34" s="608"/>
      <c r="CN34" s="608"/>
      <c r="CO34" s="608"/>
      <c r="CP34" s="608"/>
      <c r="CQ34" s="609"/>
      <c r="CR34" s="610">
        <v>6384735</v>
      </c>
      <c r="CS34" s="611"/>
      <c r="CT34" s="611"/>
      <c r="CU34" s="611"/>
      <c r="CV34" s="611"/>
      <c r="CW34" s="611"/>
      <c r="CX34" s="611"/>
      <c r="CY34" s="612"/>
      <c r="CZ34" s="615">
        <v>13.9</v>
      </c>
      <c r="DA34" s="643"/>
      <c r="DB34" s="643"/>
      <c r="DC34" s="645"/>
      <c r="DD34" s="619">
        <v>4703310</v>
      </c>
      <c r="DE34" s="611"/>
      <c r="DF34" s="611"/>
      <c r="DG34" s="611"/>
      <c r="DH34" s="611"/>
      <c r="DI34" s="611"/>
      <c r="DJ34" s="611"/>
      <c r="DK34" s="612"/>
      <c r="DL34" s="619">
        <v>3444191</v>
      </c>
      <c r="DM34" s="611"/>
      <c r="DN34" s="611"/>
      <c r="DO34" s="611"/>
      <c r="DP34" s="611"/>
      <c r="DQ34" s="611"/>
      <c r="DR34" s="611"/>
      <c r="DS34" s="611"/>
      <c r="DT34" s="611"/>
      <c r="DU34" s="611"/>
      <c r="DV34" s="612"/>
      <c r="DW34" s="615">
        <v>18.5</v>
      </c>
      <c r="DX34" s="643"/>
      <c r="DY34" s="643"/>
      <c r="DZ34" s="643"/>
      <c r="EA34" s="643"/>
      <c r="EB34" s="643"/>
      <c r="EC34" s="644"/>
    </row>
    <row r="35" spans="2:133" ht="11.25" customHeight="1" x14ac:dyDescent="0.2">
      <c r="B35" s="607" t="s">
        <v>310</v>
      </c>
      <c r="C35" s="608"/>
      <c r="D35" s="608"/>
      <c r="E35" s="608"/>
      <c r="F35" s="608"/>
      <c r="G35" s="608"/>
      <c r="H35" s="608"/>
      <c r="I35" s="608"/>
      <c r="J35" s="608"/>
      <c r="K35" s="608"/>
      <c r="L35" s="608"/>
      <c r="M35" s="608"/>
      <c r="N35" s="608"/>
      <c r="O35" s="608"/>
      <c r="P35" s="608"/>
      <c r="Q35" s="609"/>
      <c r="R35" s="610">
        <v>5187348</v>
      </c>
      <c r="S35" s="611"/>
      <c r="T35" s="611"/>
      <c r="U35" s="611"/>
      <c r="V35" s="611"/>
      <c r="W35" s="611"/>
      <c r="X35" s="611"/>
      <c r="Y35" s="612"/>
      <c r="Z35" s="613">
        <v>10.7</v>
      </c>
      <c r="AA35" s="613"/>
      <c r="AB35" s="613"/>
      <c r="AC35" s="613"/>
      <c r="AD35" s="614" t="s">
        <v>122</v>
      </c>
      <c r="AE35" s="614"/>
      <c r="AF35" s="614"/>
      <c r="AG35" s="614"/>
      <c r="AH35" s="614"/>
      <c r="AI35" s="614"/>
      <c r="AJ35" s="614"/>
      <c r="AK35" s="614"/>
      <c r="AL35" s="615" t="s">
        <v>122</v>
      </c>
      <c r="AM35" s="616"/>
      <c r="AN35" s="616"/>
      <c r="AO35" s="617"/>
      <c r="AP35" s="218"/>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227554</v>
      </c>
      <c r="CS35" s="631"/>
      <c r="CT35" s="631"/>
      <c r="CU35" s="631"/>
      <c r="CV35" s="631"/>
      <c r="CW35" s="631"/>
      <c r="CX35" s="631"/>
      <c r="CY35" s="632"/>
      <c r="CZ35" s="615">
        <v>0.5</v>
      </c>
      <c r="DA35" s="643"/>
      <c r="DB35" s="643"/>
      <c r="DC35" s="645"/>
      <c r="DD35" s="619">
        <v>215211</v>
      </c>
      <c r="DE35" s="631"/>
      <c r="DF35" s="631"/>
      <c r="DG35" s="631"/>
      <c r="DH35" s="631"/>
      <c r="DI35" s="631"/>
      <c r="DJ35" s="631"/>
      <c r="DK35" s="632"/>
      <c r="DL35" s="619">
        <v>215211</v>
      </c>
      <c r="DM35" s="631"/>
      <c r="DN35" s="631"/>
      <c r="DO35" s="631"/>
      <c r="DP35" s="631"/>
      <c r="DQ35" s="631"/>
      <c r="DR35" s="631"/>
      <c r="DS35" s="631"/>
      <c r="DT35" s="631"/>
      <c r="DU35" s="631"/>
      <c r="DV35" s="632"/>
      <c r="DW35" s="615">
        <v>1.2</v>
      </c>
      <c r="DX35" s="643"/>
      <c r="DY35" s="643"/>
      <c r="DZ35" s="643"/>
      <c r="EA35" s="643"/>
      <c r="EB35" s="643"/>
      <c r="EC35" s="644"/>
    </row>
    <row r="36" spans="2:133" ht="11.25" customHeight="1" x14ac:dyDescent="0.2">
      <c r="B36" s="607" t="s">
        <v>314</v>
      </c>
      <c r="C36" s="608"/>
      <c r="D36" s="608"/>
      <c r="E36" s="608"/>
      <c r="F36" s="608"/>
      <c r="G36" s="608"/>
      <c r="H36" s="608"/>
      <c r="I36" s="608"/>
      <c r="J36" s="608"/>
      <c r="K36" s="608"/>
      <c r="L36" s="608"/>
      <c r="M36" s="608"/>
      <c r="N36" s="608"/>
      <c r="O36" s="608"/>
      <c r="P36" s="608"/>
      <c r="Q36" s="609"/>
      <c r="R36" s="610">
        <v>1923703</v>
      </c>
      <c r="S36" s="611"/>
      <c r="T36" s="611"/>
      <c r="U36" s="611"/>
      <c r="V36" s="611"/>
      <c r="W36" s="611"/>
      <c r="X36" s="611"/>
      <c r="Y36" s="612"/>
      <c r="Z36" s="613">
        <v>4</v>
      </c>
      <c r="AA36" s="613"/>
      <c r="AB36" s="613"/>
      <c r="AC36" s="613"/>
      <c r="AD36" s="614" t="s">
        <v>122</v>
      </c>
      <c r="AE36" s="614"/>
      <c r="AF36" s="614"/>
      <c r="AG36" s="614"/>
      <c r="AH36" s="614"/>
      <c r="AI36" s="614"/>
      <c r="AJ36" s="614"/>
      <c r="AK36" s="614"/>
      <c r="AL36" s="615" t="s">
        <v>122</v>
      </c>
      <c r="AM36" s="616"/>
      <c r="AN36" s="616"/>
      <c r="AO36" s="617"/>
      <c r="AP36" s="218"/>
      <c r="AQ36" s="676" t="s">
        <v>315</v>
      </c>
      <c r="AR36" s="677"/>
      <c r="AS36" s="677"/>
      <c r="AT36" s="677"/>
      <c r="AU36" s="677"/>
      <c r="AV36" s="677"/>
      <c r="AW36" s="677"/>
      <c r="AX36" s="677"/>
      <c r="AY36" s="678"/>
      <c r="AZ36" s="599">
        <v>2177944</v>
      </c>
      <c r="BA36" s="600"/>
      <c r="BB36" s="600"/>
      <c r="BC36" s="600"/>
      <c r="BD36" s="600"/>
      <c r="BE36" s="600"/>
      <c r="BF36" s="672"/>
      <c r="BG36" s="596" t="s">
        <v>316</v>
      </c>
      <c r="BH36" s="597"/>
      <c r="BI36" s="597"/>
      <c r="BJ36" s="597"/>
      <c r="BK36" s="597"/>
      <c r="BL36" s="597"/>
      <c r="BM36" s="597"/>
      <c r="BN36" s="597"/>
      <c r="BO36" s="597"/>
      <c r="BP36" s="597"/>
      <c r="BQ36" s="597"/>
      <c r="BR36" s="597"/>
      <c r="BS36" s="597"/>
      <c r="BT36" s="597"/>
      <c r="BU36" s="598"/>
      <c r="BV36" s="599">
        <v>7691</v>
      </c>
      <c r="BW36" s="600"/>
      <c r="BX36" s="600"/>
      <c r="BY36" s="600"/>
      <c r="BZ36" s="600"/>
      <c r="CA36" s="600"/>
      <c r="CB36" s="672"/>
      <c r="CD36" s="607" t="s">
        <v>317</v>
      </c>
      <c r="CE36" s="608"/>
      <c r="CF36" s="608"/>
      <c r="CG36" s="608"/>
      <c r="CH36" s="608"/>
      <c r="CI36" s="608"/>
      <c r="CJ36" s="608"/>
      <c r="CK36" s="608"/>
      <c r="CL36" s="608"/>
      <c r="CM36" s="608"/>
      <c r="CN36" s="608"/>
      <c r="CO36" s="608"/>
      <c r="CP36" s="608"/>
      <c r="CQ36" s="609"/>
      <c r="CR36" s="610">
        <v>3998634</v>
      </c>
      <c r="CS36" s="611"/>
      <c r="CT36" s="611"/>
      <c r="CU36" s="611"/>
      <c r="CV36" s="611"/>
      <c r="CW36" s="611"/>
      <c r="CX36" s="611"/>
      <c r="CY36" s="612"/>
      <c r="CZ36" s="615">
        <v>8.6999999999999993</v>
      </c>
      <c r="DA36" s="643"/>
      <c r="DB36" s="643"/>
      <c r="DC36" s="645"/>
      <c r="DD36" s="619">
        <v>2639773</v>
      </c>
      <c r="DE36" s="611"/>
      <c r="DF36" s="611"/>
      <c r="DG36" s="611"/>
      <c r="DH36" s="611"/>
      <c r="DI36" s="611"/>
      <c r="DJ36" s="611"/>
      <c r="DK36" s="612"/>
      <c r="DL36" s="619">
        <v>1632840</v>
      </c>
      <c r="DM36" s="611"/>
      <c r="DN36" s="611"/>
      <c r="DO36" s="611"/>
      <c r="DP36" s="611"/>
      <c r="DQ36" s="611"/>
      <c r="DR36" s="611"/>
      <c r="DS36" s="611"/>
      <c r="DT36" s="611"/>
      <c r="DU36" s="611"/>
      <c r="DV36" s="612"/>
      <c r="DW36" s="615">
        <v>8.8000000000000007</v>
      </c>
      <c r="DX36" s="643"/>
      <c r="DY36" s="643"/>
      <c r="DZ36" s="643"/>
      <c r="EA36" s="643"/>
      <c r="EB36" s="643"/>
      <c r="EC36" s="644"/>
    </row>
    <row r="37" spans="2:133" ht="11.25" customHeight="1" x14ac:dyDescent="0.2">
      <c r="B37" s="607" t="s">
        <v>318</v>
      </c>
      <c r="C37" s="608"/>
      <c r="D37" s="608"/>
      <c r="E37" s="608"/>
      <c r="F37" s="608"/>
      <c r="G37" s="608"/>
      <c r="H37" s="608"/>
      <c r="I37" s="608"/>
      <c r="J37" s="608"/>
      <c r="K37" s="608"/>
      <c r="L37" s="608"/>
      <c r="M37" s="608"/>
      <c r="N37" s="608"/>
      <c r="O37" s="608"/>
      <c r="P37" s="608"/>
      <c r="Q37" s="609"/>
      <c r="R37" s="610">
        <v>10520363</v>
      </c>
      <c r="S37" s="611"/>
      <c r="T37" s="611"/>
      <c r="U37" s="611"/>
      <c r="V37" s="611"/>
      <c r="W37" s="611"/>
      <c r="X37" s="611"/>
      <c r="Y37" s="612"/>
      <c r="Z37" s="613">
        <v>21.8</v>
      </c>
      <c r="AA37" s="613"/>
      <c r="AB37" s="613"/>
      <c r="AC37" s="613"/>
      <c r="AD37" s="614">
        <v>23638</v>
      </c>
      <c r="AE37" s="614"/>
      <c r="AF37" s="614"/>
      <c r="AG37" s="614"/>
      <c r="AH37" s="614"/>
      <c r="AI37" s="614"/>
      <c r="AJ37" s="614"/>
      <c r="AK37" s="614"/>
      <c r="AL37" s="615">
        <v>0.1</v>
      </c>
      <c r="AM37" s="616"/>
      <c r="AN37" s="616"/>
      <c r="AO37" s="617"/>
      <c r="AQ37" s="673" t="s">
        <v>319</v>
      </c>
      <c r="AR37" s="674"/>
      <c r="AS37" s="674"/>
      <c r="AT37" s="674"/>
      <c r="AU37" s="674"/>
      <c r="AV37" s="674"/>
      <c r="AW37" s="674"/>
      <c r="AX37" s="674"/>
      <c r="AY37" s="675"/>
      <c r="AZ37" s="610">
        <v>517990</v>
      </c>
      <c r="BA37" s="611"/>
      <c r="BB37" s="611"/>
      <c r="BC37" s="611"/>
      <c r="BD37" s="631"/>
      <c r="BE37" s="631"/>
      <c r="BF37" s="656"/>
      <c r="BG37" s="607" t="s">
        <v>320</v>
      </c>
      <c r="BH37" s="608"/>
      <c r="BI37" s="608"/>
      <c r="BJ37" s="608"/>
      <c r="BK37" s="608"/>
      <c r="BL37" s="608"/>
      <c r="BM37" s="608"/>
      <c r="BN37" s="608"/>
      <c r="BO37" s="608"/>
      <c r="BP37" s="608"/>
      <c r="BQ37" s="608"/>
      <c r="BR37" s="608"/>
      <c r="BS37" s="608"/>
      <c r="BT37" s="608"/>
      <c r="BU37" s="609"/>
      <c r="BV37" s="610">
        <v>-15002</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1207990</v>
      </c>
      <c r="CS37" s="631"/>
      <c r="CT37" s="631"/>
      <c r="CU37" s="631"/>
      <c r="CV37" s="631"/>
      <c r="CW37" s="631"/>
      <c r="CX37" s="631"/>
      <c r="CY37" s="632"/>
      <c r="CZ37" s="615">
        <v>2.6</v>
      </c>
      <c r="DA37" s="643"/>
      <c r="DB37" s="643"/>
      <c r="DC37" s="645"/>
      <c r="DD37" s="619">
        <v>1207990</v>
      </c>
      <c r="DE37" s="631"/>
      <c r="DF37" s="631"/>
      <c r="DG37" s="631"/>
      <c r="DH37" s="631"/>
      <c r="DI37" s="631"/>
      <c r="DJ37" s="631"/>
      <c r="DK37" s="632"/>
      <c r="DL37" s="619">
        <v>1079311</v>
      </c>
      <c r="DM37" s="631"/>
      <c r="DN37" s="631"/>
      <c r="DO37" s="631"/>
      <c r="DP37" s="631"/>
      <c r="DQ37" s="631"/>
      <c r="DR37" s="631"/>
      <c r="DS37" s="631"/>
      <c r="DT37" s="631"/>
      <c r="DU37" s="631"/>
      <c r="DV37" s="632"/>
      <c r="DW37" s="615">
        <v>5.8</v>
      </c>
      <c r="DX37" s="643"/>
      <c r="DY37" s="643"/>
      <c r="DZ37" s="643"/>
      <c r="EA37" s="643"/>
      <c r="EB37" s="643"/>
      <c r="EC37" s="644"/>
    </row>
    <row r="38" spans="2:133" ht="11.25" customHeight="1" x14ac:dyDescent="0.2">
      <c r="B38" s="607" t="s">
        <v>322</v>
      </c>
      <c r="C38" s="608"/>
      <c r="D38" s="608"/>
      <c r="E38" s="608"/>
      <c r="F38" s="608"/>
      <c r="G38" s="608"/>
      <c r="H38" s="608"/>
      <c r="I38" s="608"/>
      <c r="J38" s="608"/>
      <c r="K38" s="608"/>
      <c r="L38" s="608"/>
      <c r="M38" s="608"/>
      <c r="N38" s="608"/>
      <c r="O38" s="608"/>
      <c r="P38" s="608"/>
      <c r="Q38" s="609"/>
      <c r="R38" s="610">
        <v>1306400</v>
      </c>
      <c r="S38" s="611"/>
      <c r="T38" s="611"/>
      <c r="U38" s="611"/>
      <c r="V38" s="611"/>
      <c r="W38" s="611"/>
      <c r="X38" s="611"/>
      <c r="Y38" s="612"/>
      <c r="Z38" s="613">
        <v>2.7</v>
      </c>
      <c r="AA38" s="613"/>
      <c r="AB38" s="613"/>
      <c r="AC38" s="613"/>
      <c r="AD38" s="614" t="s">
        <v>122</v>
      </c>
      <c r="AE38" s="614"/>
      <c r="AF38" s="614"/>
      <c r="AG38" s="614"/>
      <c r="AH38" s="614"/>
      <c r="AI38" s="614"/>
      <c r="AJ38" s="614"/>
      <c r="AK38" s="614"/>
      <c r="AL38" s="615" t="s">
        <v>122</v>
      </c>
      <c r="AM38" s="616"/>
      <c r="AN38" s="616"/>
      <c r="AO38" s="617"/>
      <c r="AQ38" s="673" t="s">
        <v>323</v>
      </c>
      <c r="AR38" s="674"/>
      <c r="AS38" s="674"/>
      <c r="AT38" s="674"/>
      <c r="AU38" s="674"/>
      <c r="AV38" s="674"/>
      <c r="AW38" s="674"/>
      <c r="AX38" s="674"/>
      <c r="AY38" s="675"/>
      <c r="AZ38" s="610">
        <v>2389</v>
      </c>
      <c r="BA38" s="611"/>
      <c r="BB38" s="611"/>
      <c r="BC38" s="611"/>
      <c r="BD38" s="631"/>
      <c r="BE38" s="631"/>
      <c r="BF38" s="656"/>
      <c r="BG38" s="607" t="s">
        <v>324</v>
      </c>
      <c r="BH38" s="608"/>
      <c r="BI38" s="608"/>
      <c r="BJ38" s="608"/>
      <c r="BK38" s="608"/>
      <c r="BL38" s="608"/>
      <c r="BM38" s="608"/>
      <c r="BN38" s="608"/>
      <c r="BO38" s="608"/>
      <c r="BP38" s="608"/>
      <c r="BQ38" s="608"/>
      <c r="BR38" s="608"/>
      <c r="BS38" s="608"/>
      <c r="BT38" s="608"/>
      <c r="BU38" s="609"/>
      <c r="BV38" s="610">
        <v>9312</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1657565</v>
      </c>
      <c r="CS38" s="611"/>
      <c r="CT38" s="611"/>
      <c r="CU38" s="611"/>
      <c r="CV38" s="611"/>
      <c r="CW38" s="611"/>
      <c r="CX38" s="611"/>
      <c r="CY38" s="612"/>
      <c r="CZ38" s="615">
        <v>3.6</v>
      </c>
      <c r="DA38" s="643"/>
      <c r="DB38" s="643"/>
      <c r="DC38" s="645"/>
      <c r="DD38" s="619">
        <v>1216410</v>
      </c>
      <c r="DE38" s="611"/>
      <c r="DF38" s="611"/>
      <c r="DG38" s="611"/>
      <c r="DH38" s="611"/>
      <c r="DI38" s="611"/>
      <c r="DJ38" s="611"/>
      <c r="DK38" s="612"/>
      <c r="DL38" s="619">
        <v>1137298</v>
      </c>
      <c r="DM38" s="611"/>
      <c r="DN38" s="611"/>
      <c r="DO38" s="611"/>
      <c r="DP38" s="611"/>
      <c r="DQ38" s="611"/>
      <c r="DR38" s="611"/>
      <c r="DS38" s="611"/>
      <c r="DT38" s="611"/>
      <c r="DU38" s="611"/>
      <c r="DV38" s="612"/>
      <c r="DW38" s="615">
        <v>6.1</v>
      </c>
      <c r="DX38" s="643"/>
      <c r="DY38" s="643"/>
      <c r="DZ38" s="643"/>
      <c r="EA38" s="643"/>
      <c r="EB38" s="643"/>
      <c r="EC38" s="644"/>
    </row>
    <row r="39" spans="2:133" ht="11.25" customHeight="1" x14ac:dyDescent="0.2">
      <c r="B39" s="607" t="s">
        <v>326</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327</v>
      </c>
      <c r="AR39" s="674"/>
      <c r="AS39" s="674"/>
      <c r="AT39" s="674"/>
      <c r="AU39" s="674"/>
      <c r="AV39" s="674"/>
      <c r="AW39" s="674"/>
      <c r="AX39" s="674"/>
      <c r="AY39" s="675"/>
      <c r="AZ39" s="610" t="s">
        <v>122</v>
      </c>
      <c r="BA39" s="611"/>
      <c r="BB39" s="611"/>
      <c r="BC39" s="611"/>
      <c r="BD39" s="631"/>
      <c r="BE39" s="631"/>
      <c r="BF39" s="656"/>
      <c r="BG39" s="607" t="s">
        <v>328</v>
      </c>
      <c r="BH39" s="608"/>
      <c r="BI39" s="608"/>
      <c r="BJ39" s="608"/>
      <c r="BK39" s="608"/>
      <c r="BL39" s="608"/>
      <c r="BM39" s="608"/>
      <c r="BN39" s="608"/>
      <c r="BO39" s="608"/>
      <c r="BP39" s="608"/>
      <c r="BQ39" s="608"/>
      <c r="BR39" s="608"/>
      <c r="BS39" s="608"/>
      <c r="BT39" s="608"/>
      <c r="BU39" s="609"/>
      <c r="BV39" s="610">
        <v>14387</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9898672</v>
      </c>
      <c r="CS39" s="631"/>
      <c r="CT39" s="631"/>
      <c r="CU39" s="631"/>
      <c r="CV39" s="631"/>
      <c r="CW39" s="631"/>
      <c r="CX39" s="631"/>
      <c r="CY39" s="632"/>
      <c r="CZ39" s="615">
        <v>21.5</v>
      </c>
      <c r="DA39" s="643"/>
      <c r="DB39" s="643"/>
      <c r="DC39" s="645"/>
      <c r="DD39" s="619">
        <v>8180424</v>
      </c>
      <c r="DE39" s="631"/>
      <c r="DF39" s="631"/>
      <c r="DG39" s="631"/>
      <c r="DH39" s="631"/>
      <c r="DI39" s="631"/>
      <c r="DJ39" s="631"/>
      <c r="DK39" s="632"/>
      <c r="DL39" s="619" t="s">
        <v>122</v>
      </c>
      <c r="DM39" s="631"/>
      <c r="DN39" s="631"/>
      <c r="DO39" s="631"/>
      <c r="DP39" s="631"/>
      <c r="DQ39" s="631"/>
      <c r="DR39" s="631"/>
      <c r="DS39" s="631"/>
      <c r="DT39" s="631"/>
      <c r="DU39" s="631"/>
      <c r="DV39" s="632"/>
      <c r="DW39" s="615" t="s">
        <v>122</v>
      </c>
      <c r="DX39" s="643"/>
      <c r="DY39" s="643"/>
      <c r="DZ39" s="643"/>
      <c r="EA39" s="643"/>
      <c r="EB39" s="643"/>
      <c r="EC39" s="644"/>
    </row>
    <row r="40" spans="2:133" ht="11.25" customHeight="1" x14ac:dyDescent="0.2">
      <c r="B40" s="607" t="s">
        <v>330</v>
      </c>
      <c r="C40" s="608"/>
      <c r="D40" s="608"/>
      <c r="E40" s="608"/>
      <c r="F40" s="608"/>
      <c r="G40" s="608"/>
      <c r="H40" s="608"/>
      <c r="I40" s="608"/>
      <c r="J40" s="608"/>
      <c r="K40" s="608"/>
      <c r="L40" s="608"/>
      <c r="M40" s="608"/>
      <c r="N40" s="608"/>
      <c r="O40" s="608"/>
      <c r="P40" s="608"/>
      <c r="Q40" s="609"/>
      <c r="R40" s="610" t="s">
        <v>122</v>
      </c>
      <c r="S40" s="611"/>
      <c r="T40" s="611"/>
      <c r="U40" s="611"/>
      <c r="V40" s="611"/>
      <c r="W40" s="611"/>
      <c r="X40" s="611"/>
      <c r="Y40" s="612"/>
      <c r="Z40" s="613" t="s">
        <v>122</v>
      </c>
      <c r="AA40" s="613"/>
      <c r="AB40" s="613"/>
      <c r="AC40" s="613"/>
      <c r="AD40" s="614" t="s">
        <v>122</v>
      </c>
      <c r="AE40" s="614"/>
      <c r="AF40" s="614"/>
      <c r="AG40" s="614"/>
      <c r="AH40" s="614"/>
      <c r="AI40" s="614"/>
      <c r="AJ40" s="614"/>
      <c r="AK40" s="614"/>
      <c r="AL40" s="615" t="s">
        <v>122</v>
      </c>
      <c r="AM40" s="616"/>
      <c r="AN40" s="616"/>
      <c r="AO40" s="617"/>
      <c r="AQ40" s="673" t="s">
        <v>331</v>
      </c>
      <c r="AR40" s="674"/>
      <c r="AS40" s="674"/>
      <c r="AT40" s="674"/>
      <c r="AU40" s="674"/>
      <c r="AV40" s="674"/>
      <c r="AW40" s="674"/>
      <c r="AX40" s="674"/>
      <c r="AY40" s="675"/>
      <c r="AZ40" s="610" t="s">
        <v>122</v>
      </c>
      <c r="BA40" s="611"/>
      <c r="BB40" s="611"/>
      <c r="BC40" s="611"/>
      <c r="BD40" s="631"/>
      <c r="BE40" s="631"/>
      <c r="BF40" s="656"/>
      <c r="BG40" s="660" t="s">
        <v>332</v>
      </c>
      <c r="BH40" s="661"/>
      <c r="BI40" s="661"/>
      <c r="BJ40" s="661"/>
      <c r="BK40" s="661"/>
      <c r="BL40" s="214"/>
      <c r="BM40" s="608" t="s">
        <v>333</v>
      </c>
      <c r="BN40" s="608"/>
      <c r="BO40" s="608"/>
      <c r="BP40" s="608"/>
      <c r="BQ40" s="608"/>
      <c r="BR40" s="608"/>
      <c r="BS40" s="608"/>
      <c r="BT40" s="608"/>
      <c r="BU40" s="609"/>
      <c r="BV40" s="610">
        <v>103</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v>2288400</v>
      </c>
      <c r="CS40" s="611"/>
      <c r="CT40" s="611"/>
      <c r="CU40" s="611"/>
      <c r="CV40" s="611"/>
      <c r="CW40" s="611"/>
      <c r="CX40" s="611"/>
      <c r="CY40" s="612"/>
      <c r="CZ40" s="615">
        <v>5</v>
      </c>
      <c r="DA40" s="643"/>
      <c r="DB40" s="643"/>
      <c r="DC40" s="645"/>
      <c r="DD40" s="619">
        <v>278400</v>
      </c>
      <c r="DE40" s="611"/>
      <c r="DF40" s="611"/>
      <c r="DG40" s="611"/>
      <c r="DH40" s="611"/>
      <c r="DI40" s="611"/>
      <c r="DJ40" s="611"/>
      <c r="DK40" s="612"/>
      <c r="DL40" s="619" t="s">
        <v>122</v>
      </c>
      <c r="DM40" s="611"/>
      <c r="DN40" s="611"/>
      <c r="DO40" s="611"/>
      <c r="DP40" s="611"/>
      <c r="DQ40" s="611"/>
      <c r="DR40" s="611"/>
      <c r="DS40" s="611"/>
      <c r="DT40" s="611"/>
      <c r="DU40" s="611"/>
      <c r="DV40" s="612"/>
      <c r="DW40" s="615" t="s">
        <v>122</v>
      </c>
      <c r="DX40" s="643"/>
      <c r="DY40" s="643"/>
      <c r="DZ40" s="643"/>
      <c r="EA40" s="643"/>
      <c r="EB40" s="643"/>
      <c r="EC40" s="644"/>
    </row>
    <row r="41" spans="2:133" ht="11.25" customHeight="1" x14ac:dyDescent="0.2">
      <c r="B41" s="633" t="s">
        <v>335</v>
      </c>
      <c r="C41" s="634"/>
      <c r="D41" s="634"/>
      <c r="E41" s="634"/>
      <c r="F41" s="634"/>
      <c r="G41" s="634"/>
      <c r="H41" s="634"/>
      <c r="I41" s="634"/>
      <c r="J41" s="634"/>
      <c r="K41" s="634"/>
      <c r="L41" s="634"/>
      <c r="M41" s="634"/>
      <c r="N41" s="634"/>
      <c r="O41" s="634"/>
      <c r="P41" s="634"/>
      <c r="Q41" s="635"/>
      <c r="R41" s="682">
        <v>48280353</v>
      </c>
      <c r="S41" s="683"/>
      <c r="T41" s="683"/>
      <c r="U41" s="683"/>
      <c r="V41" s="683"/>
      <c r="W41" s="683"/>
      <c r="X41" s="683"/>
      <c r="Y41" s="687"/>
      <c r="Z41" s="688">
        <v>100</v>
      </c>
      <c r="AA41" s="688"/>
      <c r="AB41" s="688"/>
      <c r="AC41" s="688"/>
      <c r="AD41" s="689">
        <v>18631202</v>
      </c>
      <c r="AE41" s="689"/>
      <c r="AF41" s="689"/>
      <c r="AG41" s="689"/>
      <c r="AH41" s="689"/>
      <c r="AI41" s="689"/>
      <c r="AJ41" s="689"/>
      <c r="AK41" s="689"/>
      <c r="AL41" s="690">
        <v>100</v>
      </c>
      <c r="AM41" s="670"/>
      <c r="AN41" s="670"/>
      <c r="AO41" s="691"/>
      <c r="AQ41" s="673" t="s">
        <v>336</v>
      </c>
      <c r="AR41" s="674"/>
      <c r="AS41" s="674"/>
      <c r="AT41" s="674"/>
      <c r="AU41" s="674"/>
      <c r="AV41" s="674"/>
      <c r="AW41" s="674"/>
      <c r="AX41" s="674"/>
      <c r="AY41" s="675"/>
      <c r="AZ41" s="610">
        <v>509000</v>
      </c>
      <c r="BA41" s="611"/>
      <c r="BB41" s="611"/>
      <c r="BC41" s="611"/>
      <c r="BD41" s="631"/>
      <c r="BE41" s="631"/>
      <c r="BF41" s="656"/>
      <c r="BG41" s="660"/>
      <c r="BH41" s="661"/>
      <c r="BI41" s="661"/>
      <c r="BJ41" s="661"/>
      <c r="BK41" s="661"/>
      <c r="BL41" s="214"/>
      <c r="BM41" s="608" t="s">
        <v>337</v>
      </c>
      <c r="BN41" s="608"/>
      <c r="BO41" s="608"/>
      <c r="BP41" s="608"/>
      <c r="BQ41" s="608"/>
      <c r="BR41" s="608"/>
      <c r="BS41" s="608"/>
      <c r="BT41" s="608"/>
      <c r="BU41" s="609"/>
      <c r="BV41" s="610" t="s">
        <v>122</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122</v>
      </c>
      <c r="CS41" s="631"/>
      <c r="CT41" s="631"/>
      <c r="CU41" s="631"/>
      <c r="CV41" s="631"/>
      <c r="CW41" s="631"/>
      <c r="CX41" s="631"/>
      <c r="CY41" s="632"/>
      <c r="CZ41" s="615" t="s">
        <v>122</v>
      </c>
      <c r="DA41" s="643"/>
      <c r="DB41" s="643"/>
      <c r="DC41" s="645"/>
      <c r="DD41" s="619" t="s">
        <v>122</v>
      </c>
      <c r="DE41" s="631"/>
      <c r="DF41" s="631"/>
      <c r="DG41" s="631"/>
      <c r="DH41" s="631"/>
      <c r="DI41" s="631"/>
      <c r="DJ41" s="631"/>
      <c r="DK41" s="632"/>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2">
      <c r="AQ42" s="679" t="s">
        <v>339</v>
      </c>
      <c r="AR42" s="680"/>
      <c r="AS42" s="680"/>
      <c r="AT42" s="680"/>
      <c r="AU42" s="680"/>
      <c r="AV42" s="680"/>
      <c r="AW42" s="680"/>
      <c r="AX42" s="680"/>
      <c r="AY42" s="681"/>
      <c r="AZ42" s="682">
        <v>1148565</v>
      </c>
      <c r="BA42" s="683"/>
      <c r="BB42" s="683"/>
      <c r="BC42" s="683"/>
      <c r="BD42" s="669"/>
      <c r="BE42" s="669"/>
      <c r="BF42" s="671"/>
      <c r="BG42" s="662"/>
      <c r="BH42" s="663"/>
      <c r="BI42" s="663"/>
      <c r="BJ42" s="663"/>
      <c r="BK42" s="663"/>
      <c r="BL42" s="215"/>
      <c r="BM42" s="634" t="s">
        <v>340</v>
      </c>
      <c r="BN42" s="634"/>
      <c r="BO42" s="634"/>
      <c r="BP42" s="634"/>
      <c r="BQ42" s="634"/>
      <c r="BR42" s="634"/>
      <c r="BS42" s="634"/>
      <c r="BT42" s="634"/>
      <c r="BU42" s="635"/>
      <c r="BV42" s="682">
        <v>333</v>
      </c>
      <c r="BW42" s="683"/>
      <c r="BX42" s="683"/>
      <c r="BY42" s="683"/>
      <c r="BZ42" s="683"/>
      <c r="CA42" s="683"/>
      <c r="CB42" s="692"/>
      <c r="CD42" s="607" t="s">
        <v>341</v>
      </c>
      <c r="CE42" s="608"/>
      <c r="CF42" s="608"/>
      <c r="CG42" s="608"/>
      <c r="CH42" s="608"/>
      <c r="CI42" s="608"/>
      <c r="CJ42" s="608"/>
      <c r="CK42" s="608"/>
      <c r="CL42" s="608"/>
      <c r="CM42" s="608"/>
      <c r="CN42" s="608"/>
      <c r="CO42" s="608"/>
      <c r="CP42" s="608"/>
      <c r="CQ42" s="609"/>
      <c r="CR42" s="610">
        <v>4807070</v>
      </c>
      <c r="CS42" s="631"/>
      <c r="CT42" s="631"/>
      <c r="CU42" s="631"/>
      <c r="CV42" s="631"/>
      <c r="CW42" s="631"/>
      <c r="CX42" s="631"/>
      <c r="CY42" s="632"/>
      <c r="CZ42" s="615">
        <v>10.4</v>
      </c>
      <c r="DA42" s="643"/>
      <c r="DB42" s="643"/>
      <c r="DC42" s="645"/>
      <c r="DD42" s="619">
        <v>1589385</v>
      </c>
      <c r="DE42" s="631"/>
      <c r="DF42" s="631"/>
      <c r="DG42" s="631"/>
      <c r="DH42" s="631"/>
      <c r="DI42" s="631"/>
      <c r="DJ42" s="631"/>
      <c r="DK42" s="632"/>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2">
      <c r="B43" s="208" t="s">
        <v>342</v>
      </c>
      <c r="CD43" s="607" t="s">
        <v>343</v>
      </c>
      <c r="CE43" s="608"/>
      <c r="CF43" s="608"/>
      <c r="CG43" s="608"/>
      <c r="CH43" s="608"/>
      <c r="CI43" s="608"/>
      <c r="CJ43" s="608"/>
      <c r="CK43" s="608"/>
      <c r="CL43" s="608"/>
      <c r="CM43" s="608"/>
      <c r="CN43" s="608"/>
      <c r="CO43" s="608"/>
      <c r="CP43" s="608"/>
      <c r="CQ43" s="609"/>
      <c r="CR43" s="610">
        <v>109242</v>
      </c>
      <c r="CS43" s="631"/>
      <c r="CT43" s="631"/>
      <c r="CU43" s="631"/>
      <c r="CV43" s="631"/>
      <c r="CW43" s="631"/>
      <c r="CX43" s="631"/>
      <c r="CY43" s="632"/>
      <c r="CZ43" s="615">
        <v>0.2</v>
      </c>
      <c r="DA43" s="643"/>
      <c r="DB43" s="643"/>
      <c r="DC43" s="645"/>
      <c r="DD43" s="619">
        <v>109242</v>
      </c>
      <c r="DE43" s="631"/>
      <c r="DF43" s="631"/>
      <c r="DG43" s="631"/>
      <c r="DH43" s="631"/>
      <c r="DI43" s="631"/>
      <c r="DJ43" s="631"/>
      <c r="DK43" s="632"/>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2">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292</v>
      </c>
      <c r="CE44" s="649"/>
      <c r="CF44" s="607" t="s">
        <v>345</v>
      </c>
      <c r="CG44" s="608"/>
      <c r="CH44" s="608"/>
      <c r="CI44" s="608"/>
      <c r="CJ44" s="608"/>
      <c r="CK44" s="608"/>
      <c r="CL44" s="608"/>
      <c r="CM44" s="608"/>
      <c r="CN44" s="608"/>
      <c r="CO44" s="608"/>
      <c r="CP44" s="608"/>
      <c r="CQ44" s="609"/>
      <c r="CR44" s="610">
        <v>4221456</v>
      </c>
      <c r="CS44" s="611"/>
      <c r="CT44" s="611"/>
      <c r="CU44" s="611"/>
      <c r="CV44" s="611"/>
      <c r="CW44" s="611"/>
      <c r="CX44" s="611"/>
      <c r="CY44" s="612"/>
      <c r="CZ44" s="615">
        <v>9.1999999999999993</v>
      </c>
      <c r="DA44" s="616"/>
      <c r="DB44" s="616"/>
      <c r="DC44" s="622"/>
      <c r="DD44" s="619">
        <v>1045008</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2">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347</v>
      </c>
      <c r="CG45" s="608"/>
      <c r="CH45" s="608"/>
      <c r="CI45" s="608"/>
      <c r="CJ45" s="608"/>
      <c r="CK45" s="608"/>
      <c r="CL45" s="608"/>
      <c r="CM45" s="608"/>
      <c r="CN45" s="608"/>
      <c r="CO45" s="608"/>
      <c r="CP45" s="608"/>
      <c r="CQ45" s="609"/>
      <c r="CR45" s="610">
        <v>1819955</v>
      </c>
      <c r="CS45" s="631"/>
      <c r="CT45" s="631"/>
      <c r="CU45" s="631"/>
      <c r="CV45" s="631"/>
      <c r="CW45" s="631"/>
      <c r="CX45" s="631"/>
      <c r="CY45" s="632"/>
      <c r="CZ45" s="615">
        <v>4</v>
      </c>
      <c r="DA45" s="643"/>
      <c r="DB45" s="643"/>
      <c r="DC45" s="645"/>
      <c r="DD45" s="619">
        <v>131483</v>
      </c>
      <c r="DE45" s="631"/>
      <c r="DF45" s="631"/>
      <c r="DG45" s="631"/>
      <c r="DH45" s="631"/>
      <c r="DI45" s="631"/>
      <c r="DJ45" s="631"/>
      <c r="DK45" s="632"/>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2">
      <c r="B46" s="219"/>
      <c r="CD46" s="650"/>
      <c r="CE46" s="651"/>
      <c r="CF46" s="607" t="s">
        <v>348</v>
      </c>
      <c r="CG46" s="608"/>
      <c r="CH46" s="608"/>
      <c r="CI46" s="608"/>
      <c r="CJ46" s="608"/>
      <c r="CK46" s="608"/>
      <c r="CL46" s="608"/>
      <c r="CM46" s="608"/>
      <c r="CN46" s="608"/>
      <c r="CO46" s="608"/>
      <c r="CP46" s="608"/>
      <c r="CQ46" s="609"/>
      <c r="CR46" s="610">
        <v>2373148</v>
      </c>
      <c r="CS46" s="611"/>
      <c r="CT46" s="611"/>
      <c r="CU46" s="611"/>
      <c r="CV46" s="611"/>
      <c r="CW46" s="611"/>
      <c r="CX46" s="611"/>
      <c r="CY46" s="612"/>
      <c r="CZ46" s="615">
        <v>5.2</v>
      </c>
      <c r="DA46" s="616"/>
      <c r="DB46" s="616"/>
      <c r="DC46" s="622"/>
      <c r="DD46" s="619">
        <v>885172</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2">
      <c r="B47" s="219"/>
      <c r="CD47" s="650"/>
      <c r="CE47" s="651"/>
      <c r="CF47" s="607" t="s">
        <v>349</v>
      </c>
      <c r="CG47" s="608"/>
      <c r="CH47" s="608"/>
      <c r="CI47" s="608"/>
      <c r="CJ47" s="608"/>
      <c r="CK47" s="608"/>
      <c r="CL47" s="608"/>
      <c r="CM47" s="608"/>
      <c r="CN47" s="608"/>
      <c r="CO47" s="608"/>
      <c r="CP47" s="608"/>
      <c r="CQ47" s="609"/>
      <c r="CR47" s="610">
        <v>585614</v>
      </c>
      <c r="CS47" s="631"/>
      <c r="CT47" s="631"/>
      <c r="CU47" s="631"/>
      <c r="CV47" s="631"/>
      <c r="CW47" s="631"/>
      <c r="CX47" s="631"/>
      <c r="CY47" s="632"/>
      <c r="CZ47" s="615">
        <v>1.3</v>
      </c>
      <c r="DA47" s="643"/>
      <c r="DB47" s="643"/>
      <c r="DC47" s="645"/>
      <c r="DD47" s="619">
        <v>544377</v>
      </c>
      <c r="DE47" s="631"/>
      <c r="DF47" s="631"/>
      <c r="DG47" s="631"/>
      <c r="DH47" s="631"/>
      <c r="DI47" s="631"/>
      <c r="DJ47" s="631"/>
      <c r="DK47" s="632"/>
      <c r="DL47" s="693"/>
      <c r="DM47" s="694"/>
      <c r="DN47" s="694"/>
      <c r="DO47" s="694"/>
      <c r="DP47" s="694"/>
      <c r="DQ47" s="694"/>
      <c r="DR47" s="694"/>
      <c r="DS47" s="694"/>
      <c r="DT47" s="694"/>
      <c r="DU47" s="694"/>
      <c r="DV47" s="695"/>
      <c r="DW47" s="684"/>
      <c r="DX47" s="685"/>
      <c r="DY47" s="685"/>
      <c r="DZ47" s="685"/>
      <c r="EA47" s="685"/>
      <c r="EB47" s="685"/>
      <c r="EC47" s="686"/>
    </row>
    <row r="48" spans="2:133" ht="11" x14ac:dyDescent="0.2">
      <c r="B48" s="219"/>
      <c r="CD48" s="652"/>
      <c r="CE48" s="653"/>
      <c r="CF48" s="607" t="s">
        <v>350</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2">
      <c r="B49" s="219"/>
      <c r="CD49" s="633" t="s">
        <v>351</v>
      </c>
      <c r="CE49" s="634"/>
      <c r="CF49" s="634"/>
      <c r="CG49" s="634"/>
      <c r="CH49" s="634"/>
      <c r="CI49" s="634"/>
      <c r="CJ49" s="634"/>
      <c r="CK49" s="634"/>
      <c r="CL49" s="634"/>
      <c r="CM49" s="634"/>
      <c r="CN49" s="634"/>
      <c r="CO49" s="634"/>
      <c r="CP49" s="634"/>
      <c r="CQ49" s="635"/>
      <c r="CR49" s="682">
        <v>46060219</v>
      </c>
      <c r="CS49" s="669"/>
      <c r="CT49" s="669"/>
      <c r="CU49" s="669"/>
      <c r="CV49" s="669"/>
      <c r="CW49" s="669"/>
      <c r="CX49" s="669"/>
      <c r="CY49" s="698"/>
      <c r="CZ49" s="690">
        <v>100</v>
      </c>
      <c r="DA49" s="699"/>
      <c r="DB49" s="699"/>
      <c r="DC49" s="700"/>
      <c r="DD49" s="701">
        <v>30628075</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ywt/uJKVO/Ko2F0hOm0IBMC7AA0VNUHgPI46hRrhzQSq74zts5g3iD0Ia5QrvJj3XNpxaJEuKqAePwUfZ3kSqg==" saltValue="oxXdk/8LcgnTLqIZOFLy2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353</v>
      </c>
      <c r="DK2" s="710"/>
      <c r="DL2" s="710"/>
      <c r="DM2" s="710"/>
      <c r="DN2" s="710"/>
      <c r="DO2" s="711"/>
      <c r="DP2" s="222"/>
      <c r="DQ2" s="709" t="s">
        <v>354</v>
      </c>
      <c r="DR2" s="710"/>
      <c r="DS2" s="710"/>
      <c r="DT2" s="710"/>
      <c r="DU2" s="710"/>
      <c r="DV2" s="710"/>
      <c r="DW2" s="710"/>
      <c r="DX2" s="710"/>
      <c r="DY2" s="710"/>
      <c r="DZ2" s="711"/>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2">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6"/>
      <c r="BA5" s="226"/>
      <c r="BB5" s="226"/>
      <c r="BC5" s="226"/>
      <c r="BD5" s="226"/>
      <c r="BE5" s="227"/>
      <c r="BF5" s="227"/>
      <c r="BG5" s="227"/>
      <c r="BH5" s="227"/>
      <c r="BI5" s="227"/>
      <c r="BJ5" s="227"/>
      <c r="BK5" s="227"/>
      <c r="BL5" s="227"/>
      <c r="BM5" s="227"/>
      <c r="BN5" s="227"/>
      <c r="BO5" s="227"/>
      <c r="BP5" s="227"/>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50" t="s">
        <v>371</v>
      </c>
      <c r="DH5" s="751"/>
      <c r="DI5" s="751"/>
      <c r="DJ5" s="751"/>
      <c r="DK5" s="752"/>
      <c r="DL5" s="750" t="s">
        <v>372</v>
      </c>
      <c r="DM5" s="751"/>
      <c r="DN5" s="751"/>
      <c r="DO5" s="751"/>
      <c r="DP5" s="752"/>
      <c r="DQ5" s="720" t="s">
        <v>373</v>
      </c>
      <c r="DR5" s="721"/>
      <c r="DS5" s="721"/>
      <c r="DT5" s="721"/>
      <c r="DU5" s="722"/>
      <c r="DV5" s="720" t="s">
        <v>364</v>
      </c>
      <c r="DW5" s="721"/>
      <c r="DX5" s="721"/>
      <c r="DY5" s="721"/>
      <c r="DZ5" s="727"/>
      <c r="EA5" s="229"/>
    </row>
    <row r="6" spans="1:131" s="230" customFormat="1" ht="26.25" customHeight="1" thickBot="1" x14ac:dyDescent="0.25">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2">
      <c r="A7" s="231">
        <v>1</v>
      </c>
      <c r="B7" s="736" t="s">
        <v>374</v>
      </c>
      <c r="C7" s="737"/>
      <c r="D7" s="737"/>
      <c r="E7" s="737"/>
      <c r="F7" s="737"/>
      <c r="G7" s="737"/>
      <c r="H7" s="737"/>
      <c r="I7" s="737"/>
      <c r="J7" s="737"/>
      <c r="K7" s="737"/>
      <c r="L7" s="737"/>
      <c r="M7" s="737"/>
      <c r="N7" s="737"/>
      <c r="O7" s="737"/>
      <c r="P7" s="738"/>
      <c r="Q7" s="739">
        <v>46750</v>
      </c>
      <c r="R7" s="740"/>
      <c r="S7" s="740"/>
      <c r="T7" s="740"/>
      <c r="U7" s="740"/>
      <c r="V7" s="740">
        <v>45386</v>
      </c>
      <c r="W7" s="740"/>
      <c r="X7" s="740"/>
      <c r="Y7" s="740"/>
      <c r="Z7" s="740"/>
      <c r="AA7" s="740">
        <v>1364</v>
      </c>
      <c r="AB7" s="740"/>
      <c r="AC7" s="740"/>
      <c r="AD7" s="740"/>
      <c r="AE7" s="741"/>
      <c r="AF7" s="742">
        <v>1181</v>
      </c>
      <c r="AG7" s="743"/>
      <c r="AH7" s="743"/>
      <c r="AI7" s="743"/>
      <c r="AJ7" s="744"/>
      <c r="AK7" s="745">
        <v>5327</v>
      </c>
      <c r="AL7" s="746"/>
      <c r="AM7" s="746"/>
      <c r="AN7" s="746"/>
      <c r="AO7" s="746"/>
      <c r="AP7" s="746">
        <v>20193</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c r="BS7" s="733" t="s">
        <v>555</v>
      </c>
      <c r="BT7" s="734"/>
      <c r="BU7" s="734"/>
      <c r="BV7" s="734"/>
      <c r="BW7" s="734"/>
      <c r="BX7" s="734"/>
      <c r="BY7" s="734"/>
      <c r="BZ7" s="734"/>
      <c r="CA7" s="734"/>
      <c r="CB7" s="734"/>
      <c r="CC7" s="734"/>
      <c r="CD7" s="734"/>
      <c r="CE7" s="734"/>
      <c r="CF7" s="734"/>
      <c r="CG7" s="749"/>
      <c r="CH7" s="730">
        <v>14</v>
      </c>
      <c r="CI7" s="731"/>
      <c r="CJ7" s="731"/>
      <c r="CK7" s="731"/>
      <c r="CL7" s="732"/>
      <c r="CM7" s="730">
        <v>291</v>
      </c>
      <c r="CN7" s="731"/>
      <c r="CO7" s="731"/>
      <c r="CP7" s="731"/>
      <c r="CQ7" s="732"/>
      <c r="CR7" s="730">
        <v>90</v>
      </c>
      <c r="CS7" s="731"/>
      <c r="CT7" s="731"/>
      <c r="CU7" s="731"/>
      <c r="CV7" s="732"/>
      <c r="CW7" s="730" t="s">
        <v>549</v>
      </c>
      <c r="CX7" s="731"/>
      <c r="CY7" s="731"/>
      <c r="CZ7" s="731"/>
      <c r="DA7" s="732"/>
      <c r="DB7" s="730" t="s">
        <v>549</v>
      </c>
      <c r="DC7" s="731"/>
      <c r="DD7" s="731"/>
      <c r="DE7" s="731"/>
      <c r="DF7" s="732"/>
      <c r="DG7" s="730" t="s">
        <v>549</v>
      </c>
      <c r="DH7" s="731"/>
      <c r="DI7" s="731"/>
      <c r="DJ7" s="731"/>
      <c r="DK7" s="732"/>
      <c r="DL7" s="730" t="s">
        <v>549</v>
      </c>
      <c r="DM7" s="731"/>
      <c r="DN7" s="731"/>
      <c r="DO7" s="731"/>
      <c r="DP7" s="732"/>
      <c r="DQ7" s="730" t="s">
        <v>549</v>
      </c>
      <c r="DR7" s="731"/>
      <c r="DS7" s="731"/>
      <c r="DT7" s="731"/>
      <c r="DU7" s="732"/>
      <c r="DV7" s="733"/>
      <c r="DW7" s="734"/>
      <c r="DX7" s="734"/>
      <c r="DY7" s="734"/>
      <c r="DZ7" s="735"/>
      <c r="EA7" s="229"/>
    </row>
    <row r="8" spans="1:131" s="230" customFormat="1" ht="26.25" customHeight="1" x14ac:dyDescent="0.2">
      <c r="A8" s="233">
        <v>2</v>
      </c>
      <c r="B8" s="767" t="s">
        <v>375</v>
      </c>
      <c r="C8" s="768"/>
      <c r="D8" s="768"/>
      <c r="E8" s="768"/>
      <c r="F8" s="768"/>
      <c r="G8" s="768"/>
      <c r="H8" s="768"/>
      <c r="I8" s="768"/>
      <c r="J8" s="768"/>
      <c r="K8" s="768"/>
      <c r="L8" s="768"/>
      <c r="M8" s="768"/>
      <c r="N8" s="768"/>
      <c r="O8" s="768"/>
      <c r="P8" s="769"/>
      <c r="Q8" s="770">
        <v>881</v>
      </c>
      <c r="R8" s="771"/>
      <c r="S8" s="771"/>
      <c r="T8" s="771"/>
      <c r="U8" s="771"/>
      <c r="V8" s="771">
        <v>786</v>
      </c>
      <c r="W8" s="771"/>
      <c r="X8" s="771"/>
      <c r="Y8" s="771"/>
      <c r="Z8" s="771"/>
      <c r="AA8" s="771">
        <v>95</v>
      </c>
      <c r="AB8" s="771"/>
      <c r="AC8" s="771"/>
      <c r="AD8" s="771"/>
      <c r="AE8" s="772"/>
      <c r="AF8" s="773">
        <v>89</v>
      </c>
      <c r="AG8" s="774"/>
      <c r="AH8" s="774"/>
      <c r="AI8" s="774"/>
      <c r="AJ8" s="775"/>
      <c r="AK8" s="756">
        <v>600</v>
      </c>
      <c r="AL8" s="757"/>
      <c r="AM8" s="757"/>
      <c r="AN8" s="757"/>
      <c r="AO8" s="757"/>
      <c r="AP8" s="757">
        <v>2242</v>
      </c>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t="s">
        <v>556</v>
      </c>
      <c r="BT8" s="761"/>
      <c r="BU8" s="761"/>
      <c r="BV8" s="761"/>
      <c r="BW8" s="761"/>
      <c r="BX8" s="761"/>
      <c r="BY8" s="761"/>
      <c r="BZ8" s="761"/>
      <c r="CA8" s="761"/>
      <c r="CB8" s="761"/>
      <c r="CC8" s="761"/>
      <c r="CD8" s="761"/>
      <c r="CE8" s="761"/>
      <c r="CF8" s="761"/>
      <c r="CG8" s="762"/>
      <c r="CH8" s="763">
        <v>0</v>
      </c>
      <c r="CI8" s="764"/>
      <c r="CJ8" s="764"/>
      <c r="CK8" s="764"/>
      <c r="CL8" s="765"/>
      <c r="CM8" s="763">
        <v>1733</v>
      </c>
      <c r="CN8" s="764"/>
      <c r="CO8" s="764"/>
      <c r="CP8" s="764"/>
      <c r="CQ8" s="765"/>
      <c r="CR8" s="763">
        <v>12</v>
      </c>
      <c r="CS8" s="764"/>
      <c r="CT8" s="764"/>
      <c r="CU8" s="764"/>
      <c r="CV8" s="765"/>
      <c r="CW8" s="763" t="s">
        <v>549</v>
      </c>
      <c r="CX8" s="764"/>
      <c r="CY8" s="764"/>
      <c r="CZ8" s="764"/>
      <c r="DA8" s="765"/>
      <c r="DB8" s="763" t="s">
        <v>549</v>
      </c>
      <c r="DC8" s="764"/>
      <c r="DD8" s="764"/>
      <c r="DE8" s="764"/>
      <c r="DF8" s="765"/>
      <c r="DG8" s="763" t="s">
        <v>549</v>
      </c>
      <c r="DH8" s="764"/>
      <c r="DI8" s="764"/>
      <c r="DJ8" s="764"/>
      <c r="DK8" s="765"/>
      <c r="DL8" s="763" t="s">
        <v>549</v>
      </c>
      <c r="DM8" s="764"/>
      <c r="DN8" s="764"/>
      <c r="DO8" s="764"/>
      <c r="DP8" s="765"/>
      <c r="DQ8" s="763" t="s">
        <v>549</v>
      </c>
      <c r="DR8" s="764"/>
      <c r="DS8" s="764"/>
      <c r="DT8" s="764"/>
      <c r="DU8" s="765"/>
      <c r="DV8" s="760"/>
      <c r="DW8" s="761"/>
      <c r="DX8" s="761"/>
      <c r="DY8" s="761"/>
      <c r="DZ8" s="766"/>
      <c r="EA8" s="229"/>
    </row>
    <row r="9" spans="1:131" s="230" customFormat="1" ht="26.25" customHeight="1" x14ac:dyDescent="0.2">
      <c r="A9" s="233">
        <v>3</v>
      </c>
      <c r="B9" s="767" t="s">
        <v>376</v>
      </c>
      <c r="C9" s="768"/>
      <c r="D9" s="768"/>
      <c r="E9" s="768"/>
      <c r="F9" s="768"/>
      <c r="G9" s="768"/>
      <c r="H9" s="768"/>
      <c r="I9" s="768"/>
      <c r="J9" s="768"/>
      <c r="K9" s="768"/>
      <c r="L9" s="768"/>
      <c r="M9" s="768"/>
      <c r="N9" s="768"/>
      <c r="O9" s="768"/>
      <c r="P9" s="769"/>
      <c r="Q9" s="770">
        <v>924</v>
      </c>
      <c r="R9" s="771"/>
      <c r="S9" s="771"/>
      <c r="T9" s="771"/>
      <c r="U9" s="771"/>
      <c r="V9" s="771">
        <v>154</v>
      </c>
      <c r="W9" s="771"/>
      <c r="X9" s="771"/>
      <c r="Y9" s="771"/>
      <c r="Z9" s="771"/>
      <c r="AA9" s="771">
        <v>769</v>
      </c>
      <c r="AB9" s="771"/>
      <c r="AC9" s="771"/>
      <c r="AD9" s="771"/>
      <c r="AE9" s="772"/>
      <c r="AF9" s="773">
        <v>709</v>
      </c>
      <c r="AG9" s="774"/>
      <c r="AH9" s="774"/>
      <c r="AI9" s="774"/>
      <c r="AJ9" s="775"/>
      <c r="AK9" s="756" t="s">
        <v>549</v>
      </c>
      <c r="AL9" s="757"/>
      <c r="AM9" s="757"/>
      <c r="AN9" s="757"/>
      <c r="AO9" s="757"/>
      <c r="AP9" s="757" t="s">
        <v>549</v>
      </c>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9"/>
    </row>
    <row r="10" spans="1:131" s="230" customFormat="1" ht="26.25" customHeight="1" x14ac:dyDescent="0.2">
      <c r="A10" s="233">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9"/>
    </row>
    <row r="11" spans="1:131" s="230" customFormat="1" ht="26.25" customHeight="1" x14ac:dyDescent="0.2">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9"/>
    </row>
    <row r="12" spans="1:131" s="230" customFormat="1" ht="26.25" customHeight="1" x14ac:dyDescent="0.2">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x14ac:dyDescent="0.2">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x14ac:dyDescent="0.2">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x14ac:dyDescent="0.2">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x14ac:dyDescent="0.2">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x14ac:dyDescent="0.2">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2">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2">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2">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5">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2">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377</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5">
      <c r="A23" s="235" t="s">
        <v>378</v>
      </c>
      <c r="B23" s="776" t="s">
        <v>379</v>
      </c>
      <c r="C23" s="777"/>
      <c r="D23" s="777"/>
      <c r="E23" s="777"/>
      <c r="F23" s="777"/>
      <c r="G23" s="777"/>
      <c r="H23" s="777"/>
      <c r="I23" s="777"/>
      <c r="J23" s="777"/>
      <c r="K23" s="777"/>
      <c r="L23" s="777"/>
      <c r="M23" s="777"/>
      <c r="N23" s="777"/>
      <c r="O23" s="777"/>
      <c r="P23" s="778"/>
      <c r="Q23" s="779">
        <v>48416</v>
      </c>
      <c r="R23" s="780"/>
      <c r="S23" s="780"/>
      <c r="T23" s="780"/>
      <c r="U23" s="780"/>
      <c r="V23" s="780">
        <v>46187</v>
      </c>
      <c r="W23" s="780"/>
      <c r="X23" s="780"/>
      <c r="Y23" s="780"/>
      <c r="Z23" s="780"/>
      <c r="AA23" s="780">
        <v>2228</v>
      </c>
      <c r="AB23" s="780"/>
      <c r="AC23" s="780"/>
      <c r="AD23" s="780"/>
      <c r="AE23" s="781"/>
      <c r="AF23" s="782">
        <v>1978</v>
      </c>
      <c r="AG23" s="780"/>
      <c r="AH23" s="780"/>
      <c r="AI23" s="780"/>
      <c r="AJ23" s="783"/>
      <c r="AK23" s="784"/>
      <c r="AL23" s="785"/>
      <c r="AM23" s="785"/>
      <c r="AN23" s="785"/>
      <c r="AO23" s="785"/>
      <c r="AP23" s="780">
        <v>22435</v>
      </c>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2">
      <c r="A24" s="795" t="s">
        <v>380</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5">
      <c r="A25" s="712" t="s">
        <v>381</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2">
      <c r="A26" s="714" t="s">
        <v>357</v>
      </c>
      <c r="B26" s="715"/>
      <c r="C26" s="715"/>
      <c r="D26" s="715"/>
      <c r="E26" s="715"/>
      <c r="F26" s="715"/>
      <c r="G26" s="715"/>
      <c r="H26" s="715"/>
      <c r="I26" s="715"/>
      <c r="J26" s="715"/>
      <c r="K26" s="715"/>
      <c r="L26" s="715"/>
      <c r="M26" s="715"/>
      <c r="N26" s="715"/>
      <c r="O26" s="715"/>
      <c r="P26" s="716"/>
      <c r="Q26" s="720" t="s">
        <v>382</v>
      </c>
      <c r="R26" s="721"/>
      <c r="S26" s="721"/>
      <c r="T26" s="721"/>
      <c r="U26" s="722"/>
      <c r="V26" s="720" t="s">
        <v>383</v>
      </c>
      <c r="W26" s="721"/>
      <c r="X26" s="721"/>
      <c r="Y26" s="721"/>
      <c r="Z26" s="722"/>
      <c r="AA26" s="720" t="s">
        <v>384</v>
      </c>
      <c r="AB26" s="721"/>
      <c r="AC26" s="721"/>
      <c r="AD26" s="721"/>
      <c r="AE26" s="721"/>
      <c r="AF26" s="801" t="s">
        <v>385</v>
      </c>
      <c r="AG26" s="802"/>
      <c r="AH26" s="802"/>
      <c r="AI26" s="802"/>
      <c r="AJ26" s="803"/>
      <c r="AK26" s="721" t="s">
        <v>386</v>
      </c>
      <c r="AL26" s="721"/>
      <c r="AM26" s="721"/>
      <c r="AN26" s="721"/>
      <c r="AO26" s="722"/>
      <c r="AP26" s="720" t="s">
        <v>387</v>
      </c>
      <c r="AQ26" s="721"/>
      <c r="AR26" s="721"/>
      <c r="AS26" s="721"/>
      <c r="AT26" s="722"/>
      <c r="AU26" s="720" t="s">
        <v>388</v>
      </c>
      <c r="AV26" s="721"/>
      <c r="AW26" s="721"/>
      <c r="AX26" s="721"/>
      <c r="AY26" s="722"/>
      <c r="AZ26" s="720" t="s">
        <v>389</v>
      </c>
      <c r="BA26" s="721"/>
      <c r="BB26" s="721"/>
      <c r="BC26" s="721"/>
      <c r="BD26" s="722"/>
      <c r="BE26" s="720" t="s">
        <v>364</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5">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2">
      <c r="A28" s="237">
        <v>1</v>
      </c>
      <c r="B28" s="736" t="s">
        <v>390</v>
      </c>
      <c r="C28" s="737"/>
      <c r="D28" s="737"/>
      <c r="E28" s="737"/>
      <c r="F28" s="737"/>
      <c r="G28" s="737"/>
      <c r="H28" s="737"/>
      <c r="I28" s="737"/>
      <c r="J28" s="737"/>
      <c r="K28" s="737"/>
      <c r="L28" s="737"/>
      <c r="M28" s="737"/>
      <c r="N28" s="737"/>
      <c r="O28" s="737"/>
      <c r="P28" s="738"/>
      <c r="Q28" s="809">
        <v>7205</v>
      </c>
      <c r="R28" s="810"/>
      <c r="S28" s="810"/>
      <c r="T28" s="810"/>
      <c r="U28" s="810"/>
      <c r="V28" s="810">
        <v>7198</v>
      </c>
      <c r="W28" s="810"/>
      <c r="X28" s="810"/>
      <c r="Y28" s="810"/>
      <c r="Z28" s="810"/>
      <c r="AA28" s="810">
        <v>8</v>
      </c>
      <c r="AB28" s="810"/>
      <c r="AC28" s="810"/>
      <c r="AD28" s="810"/>
      <c r="AE28" s="811"/>
      <c r="AF28" s="812">
        <v>8</v>
      </c>
      <c r="AG28" s="810"/>
      <c r="AH28" s="810"/>
      <c r="AI28" s="810"/>
      <c r="AJ28" s="813"/>
      <c r="AK28" s="814">
        <v>724</v>
      </c>
      <c r="AL28" s="815"/>
      <c r="AM28" s="815"/>
      <c r="AN28" s="815"/>
      <c r="AO28" s="815"/>
      <c r="AP28" s="815" t="s">
        <v>549</v>
      </c>
      <c r="AQ28" s="815"/>
      <c r="AR28" s="815"/>
      <c r="AS28" s="815"/>
      <c r="AT28" s="815"/>
      <c r="AU28" s="815" t="s">
        <v>549</v>
      </c>
      <c r="AV28" s="815"/>
      <c r="AW28" s="815"/>
      <c r="AX28" s="815"/>
      <c r="AY28" s="815"/>
      <c r="AZ28" s="816"/>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2">
      <c r="A29" s="237">
        <v>2</v>
      </c>
      <c r="B29" s="767" t="s">
        <v>391</v>
      </c>
      <c r="C29" s="768"/>
      <c r="D29" s="768"/>
      <c r="E29" s="768"/>
      <c r="F29" s="768"/>
      <c r="G29" s="768"/>
      <c r="H29" s="768"/>
      <c r="I29" s="768"/>
      <c r="J29" s="768"/>
      <c r="K29" s="768"/>
      <c r="L29" s="768"/>
      <c r="M29" s="768"/>
      <c r="N29" s="768"/>
      <c r="O29" s="768"/>
      <c r="P29" s="769"/>
      <c r="Q29" s="770">
        <v>2364</v>
      </c>
      <c r="R29" s="771"/>
      <c r="S29" s="771"/>
      <c r="T29" s="771"/>
      <c r="U29" s="771"/>
      <c r="V29" s="771">
        <v>2324</v>
      </c>
      <c r="W29" s="771"/>
      <c r="X29" s="771"/>
      <c r="Y29" s="771"/>
      <c r="Z29" s="771"/>
      <c r="AA29" s="771">
        <v>40</v>
      </c>
      <c r="AB29" s="771"/>
      <c r="AC29" s="771"/>
      <c r="AD29" s="771"/>
      <c r="AE29" s="772"/>
      <c r="AF29" s="773">
        <v>40</v>
      </c>
      <c r="AG29" s="774"/>
      <c r="AH29" s="774"/>
      <c r="AI29" s="774"/>
      <c r="AJ29" s="775"/>
      <c r="AK29" s="821">
        <v>1152</v>
      </c>
      <c r="AL29" s="817"/>
      <c r="AM29" s="817"/>
      <c r="AN29" s="817"/>
      <c r="AO29" s="817"/>
      <c r="AP29" s="817" t="s">
        <v>549</v>
      </c>
      <c r="AQ29" s="817"/>
      <c r="AR29" s="817"/>
      <c r="AS29" s="817"/>
      <c r="AT29" s="817"/>
      <c r="AU29" s="817" t="s">
        <v>549</v>
      </c>
      <c r="AV29" s="817"/>
      <c r="AW29" s="817"/>
      <c r="AX29" s="817"/>
      <c r="AY29" s="817"/>
      <c r="AZ29" s="818"/>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2">
      <c r="A30" s="237">
        <v>3</v>
      </c>
      <c r="B30" s="767" t="s">
        <v>392</v>
      </c>
      <c r="C30" s="768"/>
      <c r="D30" s="768"/>
      <c r="E30" s="768"/>
      <c r="F30" s="768"/>
      <c r="G30" s="768"/>
      <c r="H30" s="768"/>
      <c r="I30" s="768"/>
      <c r="J30" s="768"/>
      <c r="K30" s="768"/>
      <c r="L30" s="768"/>
      <c r="M30" s="768"/>
      <c r="N30" s="768"/>
      <c r="O30" s="768"/>
      <c r="P30" s="769"/>
      <c r="Q30" s="770">
        <v>1813</v>
      </c>
      <c r="R30" s="771"/>
      <c r="S30" s="771"/>
      <c r="T30" s="771"/>
      <c r="U30" s="771"/>
      <c r="V30" s="771">
        <v>1784</v>
      </c>
      <c r="W30" s="771"/>
      <c r="X30" s="771"/>
      <c r="Y30" s="771"/>
      <c r="Z30" s="771"/>
      <c r="AA30" s="771">
        <v>29</v>
      </c>
      <c r="AB30" s="771"/>
      <c r="AC30" s="771"/>
      <c r="AD30" s="771"/>
      <c r="AE30" s="772"/>
      <c r="AF30" s="773">
        <v>982</v>
      </c>
      <c r="AG30" s="774"/>
      <c r="AH30" s="774"/>
      <c r="AI30" s="774"/>
      <c r="AJ30" s="775"/>
      <c r="AK30" s="821">
        <v>14</v>
      </c>
      <c r="AL30" s="817"/>
      <c r="AM30" s="817"/>
      <c r="AN30" s="817"/>
      <c r="AO30" s="817"/>
      <c r="AP30" s="817">
        <v>763</v>
      </c>
      <c r="AQ30" s="817"/>
      <c r="AR30" s="817"/>
      <c r="AS30" s="817"/>
      <c r="AT30" s="817"/>
      <c r="AU30" s="817">
        <v>259</v>
      </c>
      <c r="AV30" s="817"/>
      <c r="AW30" s="817"/>
      <c r="AX30" s="817"/>
      <c r="AY30" s="817"/>
      <c r="AZ30" s="818" t="s">
        <v>549</v>
      </c>
      <c r="BA30" s="818"/>
      <c r="BB30" s="818"/>
      <c r="BC30" s="818"/>
      <c r="BD30" s="818"/>
      <c r="BE30" s="819" t="s">
        <v>393</v>
      </c>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2">
      <c r="A31" s="237">
        <v>4</v>
      </c>
      <c r="B31" s="767" t="s">
        <v>394</v>
      </c>
      <c r="C31" s="768"/>
      <c r="D31" s="768"/>
      <c r="E31" s="768"/>
      <c r="F31" s="768"/>
      <c r="G31" s="768"/>
      <c r="H31" s="768"/>
      <c r="I31" s="768"/>
      <c r="J31" s="768"/>
      <c r="K31" s="768"/>
      <c r="L31" s="768"/>
      <c r="M31" s="768"/>
      <c r="N31" s="768"/>
      <c r="O31" s="768"/>
      <c r="P31" s="769"/>
      <c r="Q31" s="770">
        <v>2356</v>
      </c>
      <c r="R31" s="771"/>
      <c r="S31" s="771"/>
      <c r="T31" s="771"/>
      <c r="U31" s="771"/>
      <c r="V31" s="771">
        <v>2233</v>
      </c>
      <c r="W31" s="771"/>
      <c r="X31" s="771"/>
      <c r="Y31" s="771"/>
      <c r="Z31" s="771"/>
      <c r="AA31" s="771">
        <v>123</v>
      </c>
      <c r="AB31" s="771"/>
      <c r="AC31" s="771"/>
      <c r="AD31" s="771"/>
      <c r="AE31" s="772"/>
      <c r="AF31" s="773">
        <v>498</v>
      </c>
      <c r="AG31" s="774"/>
      <c r="AH31" s="774"/>
      <c r="AI31" s="774"/>
      <c r="AJ31" s="775"/>
      <c r="AK31" s="821">
        <v>820</v>
      </c>
      <c r="AL31" s="817"/>
      <c r="AM31" s="817"/>
      <c r="AN31" s="817"/>
      <c r="AO31" s="817"/>
      <c r="AP31" s="817">
        <v>8692</v>
      </c>
      <c r="AQ31" s="817"/>
      <c r="AR31" s="817"/>
      <c r="AS31" s="817"/>
      <c r="AT31" s="817"/>
      <c r="AU31" s="817" t="s">
        <v>549</v>
      </c>
      <c r="AV31" s="817"/>
      <c r="AW31" s="817"/>
      <c r="AX31" s="817"/>
      <c r="AY31" s="817"/>
      <c r="AZ31" s="818" t="s">
        <v>549</v>
      </c>
      <c r="BA31" s="818"/>
      <c r="BB31" s="818"/>
      <c r="BC31" s="818"/>
      <c r="BD31" s="818"/>
      <c r="BE31" s="819" t="s">
        <v>393</v>
      </c>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2">
      <c r="A32" s="237">
        <v>5</v>
      </c>
      <c r="B32" s="767" t="s">
        <v>395</v>
      </c>
      <c r="C32" s="768"/>
      <c r="D32" s="768"/>
      <c r="E32" s="768"/>
      <c r="F32" s="768"/>
      <c r="G32" s="768"/>
      <c r="H32" s="768"/>
      <c r="I32" s="768"/>
      <c r="J32" s="768"/>
      <c r="K32" s="768"/>
      <c r="L32" s="768"/>
      <c r="M32" s="768"/>
      <c r="N32" s="768"/>
      <c r="O32" s="768"/>
      <c r="P32" s="769"/>
      <c r="Q32" s="770">
        <v>9713</v>
      </c>
      <c r="R32" s="771"/>
      <c r="S32" s="771"/>
      <c r="T32" s="771"/>
      <c r="U32" s="771"/>
      <c r="V32" s="771">
        <v>10092</v>
      </c>
      <c r="W32" s="771"/>
      <c r="X32" s="771"/>
      <c r="Y32" s="771"/>
      <c r="Z32" s="771"/>
      <c r="AA32" s="771">
        <v>-379</v>
      </c>
      <c r="AB32" s="771"/>
      <c r="AC32" s="771"/>
      <c r="AD32" s="771"/>
      <c r="AE32" s="772"/>
      <c r="AF32" s="773">
        <v>2857</v>
      </c>
      <c r="AG32" s="774"/>
      <c r="AH32" s="774"/>
      <c r="AI32" s="774"/>
      <c r="AJ32" s="775"/>
      <c r="AK32" s="821">
        <v>1702</v>
      </c>
      <c r="AL32" s="817"/>
      <c r="AM32" s="817"/>
      <c r="AN32" s="817"/>
      <c r="AO32" s="817"/>
      <c r="AP32" s="817">
        <v>3209</v>
      </c>
      <c r="AQ32" s="817"/>
      <c r="AR32" s="817"/>
      <c r="AS32" s="817"/>
      <c r="AT32" s="817"/>
      <c r="AU32" s="817">
        <v>1914</v>
      </c>
      <c r="AV32" s="817"/>
      <c r="AW32" s="817"/>
      <c r="AX32" s="817"/>
      <c r="AY32" s="817"/>
      <c r="AZ32" s="818" t="s">
        <v>549</v>
      </c>
      <c r="BA32" s="818"/>
      <c r="BB32" s="818"/>
      <c r="BC32" s="818"/>
      <c r="BD32" s="818"/>
      <c r="BE32" s="819" t="s">
        <v>393</v>
      </c>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2">
      <c r="A33" s="237">
        <v>6</v>
      </c>
      <c r="B33" s="767" t="s">
        <v>396</v>
      </c>
      <c r="C33" s="768"/>
      <c r="D33" s="768"/>
      <c r="E33" s="768"/>
      <c r="F33" s="768"/>
      <c r="G33" s="768"/>
      <c r="H33" s="768"/>
      <c r="I33" s="768"/>
      <c r="J33" s="768"/>
      <c r="K33" s="768"/>
      <c r="L33" s="768"/>
      <c r="M33" s="768"/>
      <c r="N33" s="768"/>
      <c r="O33" s="768"/>
      <c r="P33" s="769"/>
      <c r="Q33" s="770">
        <v>168578</v>
      </c>
      <c r="R33" s="771"/>
      <c r="S33" s="771"/>
      <c r="T33" s="771"/>
      <c r="U33" s="771"/>
      <c r="V33" s="771">
        <v>156874</v>
      </c>
      <c r="W33" s="771"/>
      <c r="X33" s="771"/>
      <c r="Y33" s="771"/>
      <c r="Z33" s="771"/>
      <c r="AA33" s="771">
        <v>11704</v>
      </c>
      <c r="AB33" s="771"/>
      <c r="AC33" s="771"/>
      <c r="AD33" s="771"/>
      <c r="AE33" s="772"/>
      <c r="AF33" s="773">
        <v>42571</v>
      </c>
      <c r="AG33" s="774"/>
      <c r="AH33" s="774"/>
      <c r="AI33" s="774"/>
      <c r="AJ33" s="775"/>
      <c r="AK33" s="821" t="s">
        <v>549</v>
      </c>
      <c r="AL33" s="817"/>
      <c r="AM33" s="817"/>
      <c r="AN33" s="817"/>
      <c r="AO33" s="817"/>
      <c r="AP33" s="817">
        <v>826</v>
      </c>
      <c r="AQ33" s="817"/>
      <c r="AR33" s="817"/>
      <c r="AS33" s="817"/>
      <c r="AT33" s="817"/>
      <c r="AU33" s="817" t="s">
        <v>549</v>
      </c>
      <c r="AV33" s="817"/>
      <c r="AW33" s="817"/>
      <c r="AX33" s="817"/>
      <c r="AY33" s="817"/>
      <c r="AZ33" s="818" t="s">
        <v>549</v>
      </c>
      <c r="BA33" s="818"/>
      <c r="BB33" s="818"/>
      <c r="BC33" s="818"/>
      <c r="BD33" s="818"/>
      <c r="BE33" s="819" t="s">
        <v>393</v>
      </c>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2">
      <c r="A34" s="237">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2">
      <c r="A35" s="237">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2">
      <c r="A36" s="237">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2">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2">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2">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2">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2">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2">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2">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2">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2">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2">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2">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2">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2">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2">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2">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2">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2">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2">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2">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2">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2">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2">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2">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2">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5">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2">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397</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5">
      <c r="A63" s="235" t="s">
        <v>378</v>
      </c>
      <c r="B63" s="776" t="s">
        <v>398</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46956</v>
      </c>
      <c r="AG63" s="831"/>
      <c r="AH63" s="831"/>
      <c r="AI63" s="831"/>
      <c r="AJ63" s="832"/>
      <c r="AK63" s="833"/>
      <c r="AL63" s="828"/>
      <c r="AM63" s="828"/>
      <c r="AN63" s="828"/>
      <c r="AO63" s="828"/>
      <c r="AP63" s="831">
        <v>13490</v>
      </c>
      <c r="AQ63" s="831"/>
      <c r="AR63" s="831"/>
      <c r="AS63" s="831"/>
      <c r="AT63" s="831"/>
      <c r="AU63" s="831">
        <v>2173</v>
      </c>
      <c r="AV63" s="831"/>
      <c r="AW63" s="831"/>
      <c r="AX63" s="831"/>
      <c r="AY63" s="831"/>
      <c r="AZ63" s="835"/>
      <c r="BA63" s="835"/>
      <c r="BB63" s="835"/>
      <c r="BC63" s="835"/>
      <c r="BD63" s="835"/>
      <c r="BE63" s="836"/>
      <c r="BF63" s="836"/>
      <c r="BG63" s="836"/>
      <c r="BH63" s="836"/>
      <c r="BI63" s="837"/>
      <c r="BJ63" s="838" t="s">
        <v>122</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5">
      <c r="A65" s="226" t="s">
        <v>399</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2">
      <c r="A66" s="714" t="s">
        <v>400</v>
      </c>
      <c r="B66" s="715"/>
      <c r="C66" s="715"/>
      <c r="D66" s="715"/>
      <c r="E66" s="715"/>
      <c r="F66" s="715"/>
      <c r="G66" s="715"/>
      <c r="H66" s="715"/>
      <c r="I66" s="715"/>
      <c r="J66" s="715"/>
      <c r="K66" s="715"/>
      <c r="L66" s="715"/>
      <c r="M66" s="715"/>
      <c r="N66" s="715"/>
      <c r="O66" s="715"/>
      <c r="P66" s="716"/>
      <c r="Q66" s="720" t="s">
        <v>382</v>
      </c>
      <c r="R66" s="721"/>
      <c r="S66" s="721"/>
      <c r="T66" s="721"/>
      <c r="U66" s="722"/>
      <c r="V66" s="720" t="s">
        <v>383</v>
      </c>
      <c r="W66" s="721"/>
      <c r="X66" s="721"/>
      <c r="Y66" s="721"/>
      <c r="Z66" s="722"/>
      <c r="AA66" s="720" t="s">
        <v>384</v>
      </c>
      <c r="AB66" s="721"/>
      <c r="AC66" s="721"/>
      <c r="AD66" s="721"/>
      <c r="AE66" s="722"/>
      <c r="AF66" s="841" t="s">
        <v>385</v>
      </c>
      <c r="AG66" s="802"/>
      <c r="AH66" s="802"/>
      <c r="AI66" s="802"/>
      <c r="AJ66" s="842"/>
      <c r="AK66" s="720" t="s">
        <v>386</v>
      </c>
      <c r="AL66" s="715"/>
      <c r="AM66" s="715"/>
      <c r="AN66" s="715"/>
      <c r="AO66" s="716"/>
      <c r="AP66" s="720" t="s">
        <v>387</v>
      </c>
      <c r="AQ66" s="721"/>
      <c r="AR66" s="721"/>
      <c r="AS66" s="721"/>
      <c r="AT66" s="722"/>
      <c r="AU66" s="720" t="s">
        <v>401</v>
      </c>
      <c r="AV66" s="721"/>
      <c r="AW66" s="721"/>
      <c r="AX66" s="721"/>
      <c r="AY66" s="722"/>
      <c r="AZ66" s="720" t="s">
        <v>364</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5">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2">
      <c r="A68" s="231">
        <v>1</v>
      </c>
      <c r="B68" s="856" t="s">
        <v>550</v>
      </c>
      <c r="C68" s="857"/>
      <c r="D68" s="857"/>
      <c r="E68" s="857"/>
      <c r="F68" s="857"/>
      <c r="G68" s="857"/>
      <c r="H68" s="857"/>
      <c r="I68" s="857"/>
      <c r="J68" s="857"/>
      <c r="K68" s="857"/>
      <c r="L68" s="857"/>
      <c r="M68" s="857"/>
      <c r="N68" s="857"/>
      <c r="O68" s="857"/>
      <c r="P68" s="858"/>
      <c r="Q68" s="859">
        <v>301</v>
      </c>
      <c r="R68" s="853"/>
      <c r="S68" s="853"/>
      <c r="T68" s="853"/>
      <c r="U68" s="853"/>
      <c r="V68" s="853">
        <v>277</v>
      </c>
      <c r="W68" s="853"/>
      <c r="X68" s="853"/>
      <c r="Y68" s="853"/>
      <c r="Z68" s="853"/>
      <c r="AA68" s="853">
        <v>23</v>
      </c>
      <c r="AB68" s="853"/>
      <c r="AC68" s="853"/>
      <c r="AD68" s="853"/>
      <c r="AE68" s="853"/>
      <c r="AF68" s="853">
        <v>23</v>
      </c>
      <c r="AG68" s="853"/>
      <c r="AH68" s="853"/>
      <c r="AI68" s="853"/>
      <c r="AJ68" s="853"/>
      <c r="AK68" s="853" t="s">
        <v>549</v>
      </c>
      <c r="AL68" s="853"/>
      <c r="AM68" s="853"/>
      <c r="AN68" s="853"/>
      <c r="AO68" s="853"/>
      <c r="AP68" s="853">
        <v>447</v>
      </c>
      <c r="AQ68" s="853"/>
      <c r="AR68" s="853"/>
      <c r="AS68" s="853"/>
      <c r="AT68" s="853"/>
      <c r="AU68" s="853">
        <v>324</v>
      </c>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2">
      <c r="A69" s="233">
        <v>2</v>
      </c>
      <c r="B69" s="860" t="s">
        <v>551</v>
      </c>
      <c r="C69" s="861"/>
      <c r="D69" s="861"/>
      <c r="E69" s="861"/>
      <c r="F69" s="861"/>
      <c r="G69" s="861"/>
      <c r="H69" s="861"/>
      <c r="I69" s="861"/>
      <c r="J69" s="861"/>
      <c r="K69" s="861"/>
      <c r="L69" s="861"/>
      <c r="M69" s="861"/>
      <c r="N69" s="861"/>
      <c r="O69" s="861"/>
      <c r="P69" s="862"/>
      <c r="Q69" s="863">
        <v>2063</v>
      </c>
      <c r="R69" s="817"/>
      <c r="S69" s="817"/>
      <c r="T69" s="817"/>
      <c r="U69" s="817"/>
      <c r="V69" s="817">
        <v>1802</v>
      </c>
      <c r="W69" s="817"/>
      <c r="X69" s="817"/>
      <c r="Y69" s="817"/>
      <c r="Z69" s="817"/>
      <c r="AA69" s="817">
        <v>261</v>
      </c>
      <c r="AB69" s="817"/>
      <c r="AC69" s="817"/>
      <c r="AD69" s="817"/>
      <c r="AE69" s="817"/>
      <c r="AF69" s="817">
        <v>261</v>
      </c>
      <c r="AG69" s="817"/>
      <c r="AH69" s="817"/>
      <c r="AI69" s="817"/>
      <c r="AJ69" s="817"/>
      <c r="AK69" s="817" t="s">
        <v>549</v>
      </c>
      <c r="AL69" s="817"/>
      <c r="AM69" s="817"/>
      <c r="AN69" s="817"/>
      <c r="AO69" s="817"/>
      <c r="AP69" s="817" t="s">
        <v>549</v>
      </c>
      <c r="AQ69" s="817"/>
      <c r="AR69" s="817"/>
      <c r="AS69" s="817"/>
      <c r="AT69" s="817"/>
      <c r="AU69" s="817" t="s">
        <v>549</v>
      </c>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2">
      <c r="A70" s="233">
        <v>3</v>
      </c>
      <c r="B70" s="860" t="s">
        <v>552</v>
      </c>
      <c r="C70" s="861"/>
      <c r="D70" s="861"/>
      <c r="E70" s="861"/>
      <c r="F70" s="861"/>
      <c r="G70" s="861"/>
      <c r="H70" s="861"/>
      <c r="I70" s="861"/>
      <c r="J70" s="861"/>
      <c r="K70" s="861"/>
      <c r="L70" s="861"/>
      <c r="M70" s="861"/>
      <c r="N70" s="861"/>
      <c r="O70" s="861"/>
      <c r="P70" s="862"/>
      <c r="Q70" s="863">
        <v>1017156</v>
      </c>
      <c r="R70" s="817"/>
      <c r="S70" s="817"/>
      <c r="T70" s="817"/>
      <c r="U70" s="817"/>
      <c r="V70" s="817">
        <v>995709</v>
      </c>
      <c r="W70" s="817"/>
      <c r="X70" s="817"/>
      <c r="Y70" s="817"/>
      <c r="Z70" s="817"/>
      <c r="AA70" s="817">
        <v>21447</v>
      </c>
      <c r="AB70" s="817"/>
      <c r="AC70" s="817"/>
      <c r="AD70" s="817"/>
      <c r="AE70" s="817"/>
      <c r="AF70" s="817">
        <v>21447</v>
      </c>
      <c r="AG70" s="817"/>
      <c r="AH70" s="817"/>
      <c r="AI70" s="817"/>
      <c r="AJ70" s="817"/>
      <c r="AK70" s="817">
        <v>1</v>
      </c>
      <c r="AL70" s="817"/>
      <c r="AM70" s="817"/>
      <c r="AN70" s="817"/>
      <c r="AO70" s="817"/>
      <c r="AP70" s="817" t="s">
        <v>549</v>
      </c>
      <c r="AQ70" s="817"/>
      <c r="AR70" s="817"/>
      <c r="AS70" s="817"/>
      <c r="AT70" s="817"/>
      <c r="AU70" s="817" t="s">
        <v>549</v>
      </c>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2">
      <c r="A71" s="233">
        <v>4</v>
      </c>
      <c r="B71" s="860" t="s">
        <v>553</v>
      </c>
      <c r="C71" s="861"/>
      <c r="D71" s="861"/>
      <c r="E71" s="861"/>
      <c r="F71" s="861"/>
      <c r="G71" s="861"/>
      <c r="H71" s="861"/>
      <c r="I71" s="861"/>
      <c r="J71" s="861"/>
      <c r="K71" s="861"/>
      <c r="L71" s="861"/>
      <c r="M71" s="861"/>
      <c r="N71" s="861"/>
      <c r="O71" s="861"/>
      <c r="P71" s="862"/>
      <c r="Q71" s="863">
        <v>10100</v>
      </c>
      <c r="R71" s="817"/>
      <c r="S71" s="817"/>
      <c r="T71" s="817"/>
      <c r="U71" s="817"/>
      <c r="V71" s="817">
        <v>9911</v>
      </c>
      <c r="W71" s="817"/>
      <c r="X71" s="817"/>
      <c r="Y71" s="817"/>
      <c r="Z71" s="817"/>
      <c r="AA71" s="817">
        <v>190</v>
      </c>
      <c r="AB71" s="817"/>
      <c r="AC71" s="817"/>
      <c r="AD71" s="817"/>
      <c r="AE71" s="817"/>
      <c r="AF71" s="817">
        <v>190</v>
      </c>
      <c r="AG71" s="817"/>
      <c r="AH71" s="817"/>
      <c r="AI71" s="817"/>
      <c r="AJ71" s="817"/>
      <c r="AK71" s="817">
        <v>59</v>
      </c>
      <c r="AL71" s="817"/>
      <c r="AM71" s="817"/>
      <c r="AN71" s="817"/>
      <c r="AO71" s="817"/>
      <c r="AP71" s="817" t="s">
        <v>549</v>
      </c>
      <c r="AQ71" s="817"/>
      <c r="AR71" s="817"/>
      <c r="AS71" s="817"/>
      <c r="AT71" s="817"/>
      <c r="AU71" s="817" t="s">
        <v>549</v>
      </c>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2">
      <c r="A72" s="233">
        <v>5</v>
      </c>
      <c r="B72" s="860" t="s">
        <v>554</v>
      </c>
      <c r="C72" s="861"/>
      <c r="D72" s="861"/>
      <c r="E72" s="861"/>
      <c r="F72" s="861"/>
      <c r="G72" s="861"/>
      <c r="H72" s="861"/>
      <c r="I72" s="861"/>
      <c r="J72" s="861"/>
      <c r="K72" s="861"/>
      <c r="L72" s="861"/>
      <c r="M72" s="861"/>
      <c r="N72" s="861"/>
      <c r="O72" s="861"/>
      <c r="P72" s="862"/>
      <c r="Q72" s="863">
        <v>56045</v>
      </c>
      <c r="R72" s="817"/>
      <c r="S72" s="817"/>
      <c r="T72" s="817"/>
      <c r="U72" s="817"/>
      <c r="V72" s="817">
        <v>55253</v>
      </c>
      <c r="W72" s="817"/>
      <c r="X72" s="817"/>
      <c r="Y72" s="817"/>
      <c r="Z72" s="817"/>
      <c r="AA72" s="817">
        <v>792</v>
      </c>
      <c r="AB72" s="817"/>
      <c r="AC72" s="817"/>
      <c r="AD72" s="817"/>
      <c r="AE72" s="817"/>
      <c r="AF72" s="817">
        <v>792</v>
      </c>
      <c r="AG72" s="817"/>
      <c r="AH72" s="817"/>
      <c r="AI72" s="817"/>
      <c r="AJ72" s="817"/>
      <c r="AK72" s="817">
        <v>8352</v>
      </c>
      <c r="AL72" s="817"/>
      <c r="AM72" s="817"/>
      <c r="AN72" s="817"/>
      <c r="AO72" s="817"/>
      <c r="AP72" s="817" t="s">
        <v>549</v>
      </c>
      <c r="AQ72" s="817"/>
      <c r="AR72" s="817"/>
      <c r="AS72" s="817"/>
      <c r="AT72" s="817"/>
      <c r="AU72" s="817" t="s">
        <v>549</v>
      </c>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2">
      <c r="A73" s="233">
        <v>6</v>
      </c>
      <c r="B73" s="860"/>
      <c r="C73" s="861"/>
      <c r="D73" s="861"/>
      <c r="E73" s="861"/>
      <c r="F73" s="861"/>
      <c r="G73" s="861"/>
      <c r="H73" s="861"/>
      <c r="I73" s="861"/>
      <c r="J73" s="861"/>
      <c r="K73" s="861"/>
      <c r="L73" s="861"/>
      <c r="M73" s="861"/>
      <c r="N73" s="861"/>
      <c r="O73" s="861"/>
      <c r="P73" s="862"/>
      <c r="Q73" s="863"/>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2">
      <c r="A74" s="233">
        <v>7</v>
      </c>
      <c r="B74" s="860"/>
      <c r="C74" s="861"/>
      <c r="D74" s="861"/>
      <c r="E74" s="861"/>
      <c r="F74" s="861"/>
      <c r="G74" s="861"/>
      <c r="H74" s="861"/>
      <c r="I74" s="861"/>
      <c r="J74" s="861"/>
      <c r="K74" s="861"/>
      <c r="L74" s="861"/>
      <c r="M74" s="861"/>
      <c r="N74" s="861"/>
      <c r="O74" s="861"/>
      <c r="P74" s="862"/>
      <c r="Q74" s="863"/>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2">
      <c r="A75" s="233">
        <v>8</v>
      </c>
      <c r="B75" s="860"/>
      <c r="C75" s="861"/>
      <c r="D75" s="861"/>
      <c r="E75" s="861"/>
      <c r="F75" s="861"/>
      <c r="G75" s="861"/>
      <c r="H75" s="861"/>
      <c r="I75" s="861"/>
      <c r="J75" s="861"/>
      <c r="K75" s="861"/>
      <c r="L75" s="861"/>
      <c r="M75" s="861"/>
      <c r="N75" s="861"/>
      <c r="O75" s="861"/>
      <c r="P75" s="862"/>
      <c r="Q75" s="864"/>
      <c r="R75" s="865"/>
      <c r="S75" s="865"/>
      <c r="T75" s="865"/>
      <c r="U75" s="821"/>
      <c r="V75" s="866"/>
      <c r="W75" s="865"/>
      <c r="X75" s="865"/>
      <c r="Y75" s="865"/>
      <c r="Z75" s="821"/>
      <c r="AA75" s="866"/>
      <c r="AB75" s="865"/>
      <c r="AC75" s="865"/>
      <c r="AD75" s="865"/>
      <c r="AE75" s="821"/>
      <c r="AF75" s="866"/>
      <c r="AG75" s="865"/>
      <c r="AH75" s="865"/>
      <c r="AI75" s="865"/>
      <c r="AJ75" s="821"/>
      <c r="AK75" s="866"/>
      <c r="AL75" s="865"/>
      <c r="AM75" s="865"/>
      <c r="AN75" s="865"/>
      <c r="AO75" s="821"/>
      <c r="AP75" s="866"/>
      <c r="AQ75" s="865"/>
      <c r="AR75" s="865"/>
      <c r="AS75" s="865"/>
      <c r="AT75" s="821"/>
      <c r="AU75" s="866"/>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2">
      <c r="A76" s="233">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2">
      <c r="A77" s="233">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2">
      <c r="A78" s="233">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2">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2">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2">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2">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2">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2">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2">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2">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2">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5">
      <c r="A88" s="235" t="s">
        <v>378</v>
      </c>
      <c r="B88" s="776" t="s">
        <v>402</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22713</v>
      </c>
      <c r="AG88" s="831"/>
      <c r="AH88" s="831"/>
      <c r="AI88" s="831"/>
      <c r="AJ88" s="831"/>
      <c r="AK88" s="828"/>
      <c r="AL88" s="828"/>
      <c r="AM88" s="828"/>
      <c r="AN88" s="828"/>
      <c r="AO88" s="828"/>
      <c r="AP88" s="831">
        <v>447</v>
      </c>
      <c r="AQ88" s="831"/>
      <c r="AR88" s="831"/>
      <c r="AS88" s="831"/>
      <c r="AT88" s="831"/>
      <c r="AU88" s="831">
        <v>324</v>
      </c>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378</v>
      </c>
      <c r="BR102" s="776" t="s">
        <v>403</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102</v>
      </c>
      <c r="CS102" s="839"/>
      <c r="CT102" s="839"/>
      <c r="CU102" s="839"/>
      <c r="CV102" s="878"/>
      <c r="CW102" s="877" t="s">
        <v>562</v>
      </c>
      <c r="CX102" s="839"/>
      <c r="CY102" s="839"/>
      <c r="CZ102" s="839"/>
      <c r="DA102" s="878"/>
      <c r="DB102" s="877" t="s">
        <v>562</v>
      </c>
      <c r="DC102" s="839"/>
      <c r="DD102" s="839"/>
      <c r="DE102" s="839"/>
      <c r="DF102" s="878"/>
      <c r="DG102" s="877" t="s">
        <v>562</v>
      </c>
      <c r="DH102" s="839"/>
      <c r="DI102" s="839"/>
      <c r="DJ102" s="839"/>
      <c r="DK102" s="878"/>
      <c r="DL102" s="877" t="s">
        <v>489</v>
      </c>
      <c r="DM102" s="839"/>
      <c r="DN102" s="839"/>
      <c r="DO102" s="839"/>
      <c r="DP102" s="878"/>
      <c r="DQ102" s="877" t="s">
        <v>489</v>
      </c>
      <c r="DR102" s="839"/>
      <c r="DS102" s="839"/>
      <c r="DT102" s="839"/>
      <c r="DU102" s="878"/>
      <c r="DV102" s="776"/>
      <c r="DW102" s="777"/>
      <c r="DX102" s="777"/>
      <c r="DY102" s="777"/>
      <c r="DZ102" s="901"/>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404</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405</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406</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407</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04" t="s">
        <v>408</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409</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2">
      <c r="A109" s="899" t="s">
        <v>410</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411</v>
      </c>
      <c r="AB109" s="880"/>
      <c r="AC109" s="880"/>
      <c r="AD109" s="880"/>
      <c r="AE109" s="881"/>
      <c r="AF109" s="879" t="s">
        <v>412</v>
      </c>
      <c r="AG109" s="880"/>
      <c r="AH109" s="880"/>
      <c r="AI109" s="880"/>
      <c r="AJ109" s="881"/>
      <c r="AK109" s="879" t="s">
        <v>294</v>
      </c>
      <c r="AL109" s="880"/>
      <c r="AM109" s="880"/>
      <c r="AN109" s="880"/>
      <c r="AO109" s="881"/>
      <c r="AP109" s="879" t="s">
        <v>413</v>
      </c>
      <c r="AQ109" s="880"/>
      <c r="AR109" s="880"/>
      <c r="AS109" s="880"/>
      <c r="AT109" s="882"/>
      <c r="AU109" s="899" t="s">
        <v>410</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411</v>
      </c>
      <c r="BR109" s="880"/>
      <c r="BS109" s="880"/>
      <c r="BT109" s="880"/>
      <c r="BU109" s="881"/>
      <c r="BV109" s="879" t="s">
        <v>412</v>
      </c>
      <c r="BW109" s="880"/>
      <c r="BX109" s="880"/>
      <c r="BY109" s="880"/>
      <c r="BZ109" s="881"/>
      <c r="CA109" s="879" t="s">
        <v>294</v>
      </c>
      <c r="CB109" s="880"/>
      <c r="CC109" s="880"/>
      <c r="CD109" s="880"/>
      <c r="CE109" s="881"/>
      <c r="CF109" s="900" t="s">
        <v>413</v>
      </c>
      <c r="CG109" s="900"/>
      <c r="CH109" s="900"/>
      <c r="CI109" s="900"/>
      <c r="CJ109" s="900"/>
      <c r="CK109" s="879" t="s">
        <v>414</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411</v>
      </c>
      <c r="DH109" s="880"/>
      <c r="DI109" s="880"/>
      <c r="DJ109" s="880"/>
      <c r="DK109" s="881"/>
      <c r="DL109" s="879" t="s">
        <v>412</v>
      </c>
      <c r="DM109" s="880"/>
      <c r="DN109" s="880"/>
      <c r="DO109" s="880"/>
      <c r="DP109" s="881"/>
      <c r="DQ109" s="879" t="s">
        <v>294</v>
      </c>
      <c r="DR109" s="880"/>
      <c r="DS109" s="880"/>
      <c r="DT109" s="880"/>
      <c r="DU109" s="881"/>
      <c r="DV109" s="879" t="s">
        <v>413</v>
      </c>
      <c r="DW109" s="880"/>
      <c r="DX109" s="880"/>
      <c r="DY109" s="880"/>
      <c r="DZ109" s="882"/>
    </row>
    <row r="110" spans="1:131" s="224" customFormat="1" ht="26.25" customHeight="1" x14ac:dyDescent="0.2">
      <c r="A110" s="883" t="s">
        <v>415</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2884855</v>
      </c>
      <c r="AB110" s="887"/>
      <c r="AC110" s="887"/>
      <c r="AD110" s="887"/>
      <c r="AE110" s="888"/>
      <c r="AF110" s="889">
        <v>2871761</v>
      </c>
      <c r="AG110" s="887"/>
      <c r="AH110" s="887"/>
      <c r="AI110" s="887"/>
      <c r="AJ110" s="888"/>
      <c r="AK110" s="889">
        <v>2838239</v>
      </c>
      <c r="AL110" s="887"/>
      <c r="AM110" s="887"/>
      <c r="AN110" s="887"/>
      <c r="AO110" s="888"/>
      <c r="AP110" s="890">
        <v>17.2</v>
      </c>
      <c r="AQ110" s="891"/>
      <c r="AR110" s="891"/>
      <c r="AS110" s="891"/>
      <c r="AT110" s="892"/>
      <c r="AU110" s="893" t="s">
        <v>69</v>
      </c>
      <c r="AV110" s="894"/>
      <c r="AW110" s="894"/>
      <c r="AX110" s="894"/>
      <c r="AY110" s="894"/>
      <c r="AZ110" s="916" t="s">
        <v>416</v>
      </c>
      <c r="BA110" s="884"/>
      <c r="BB110" s="884"/>
      <c r="BC110" s="884"/>
      <c r="BD110" s="884"/>
      <c r="BE110" s="884"/>
      <c r="BF110" s="884"/>
      <c r="BG110" s="884"/>
      <c r="BH110" s="884"/>
      <c r="BI110" s="884"/>
      <c r="BJ110" s="884"/>
      <c r="BK110" s="884"/>
      <c r="BL110" s="884"/>
      <c r="BM110" s="884"/>
      <c r="BN110" s="884"/>
      <c r="BO110" s="884"/>
      <c r="BP110" s="885"/>
      <c r="BQ110" s="917">
        <v>24958348</v>
      </c>
      <c r="BR110" s="918"/>
      <c r="BS110" s="918"/>
      <c r="BT110" s="918"/>
      <c r="BU110" s="918"/>
      <c r="BV110" s="918">
        <v>23848475</v>
      </c>
      <c r="BW110" s="918"/>
      <c r="BX110" s="918"/>
      <c r="BY110" s="918"/>
      <c r="BZ110" s="918"/>
      <c r="CA110" s="918">
        <v>22434528</v>
      </c>
      <c r="CB110" s="918"/>
      <c r="CC110" s="918"/>
      <c r="CD110" s="918"/>
      <c r="CE110" s="918"/>
      <c r="CF110" s="931">
        <v>136.30000000000001</v>
      </c>
      <c r="CG110" s="932"/>
      <c r="CH110" s="932"/>
      <c r="CI110" s="932"/>
      <c r="CJ110" s="932"/>
      <c r="CK110" s="933" t="s">
        <v>417</v>
      </c>
      <c r="CL110" s="934"/>
      <c r="CM110" s="916" t="s">
        <v>418</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122</v>
      </c>
      <c r="DH110" s="918"/>
      <c r="DI110" s="918"/>
      <c r="DJ110" s="918"/>
      <c r="DK110" s="918"/>
      <c r="DL110" s="918" t="s">
        <v>122</v>
      </c>
      <c r="DM110" s="918"/>
      <c r="DN110" s="918"/>
      <c r="DO110" s="918"/>
      <c r="DP110" s="918"/>
      <c r="DQ110" s="918" t="s">
        <v>122</v>
      </c>
      <c r="DR110" s="918"/>
      <c r="DS110" s="918"/>
      <c r="DT110" s="918"/>
      <c r="DU110" s="918"/>
      <c r="DV110" s="919" t="s">
        <v>122</v>
      </c>
      <c r="DW110" s="919"/>
      <c r="DX110" s="919"/>
      <c r="DY110" s="919"/>
      <c r="DZ110" s="920"/>
    </row>
    <row r="111" spans="1:131" s="224" customFormat="1" ht="26.25" customHeight="1" x14ac:dyDescent="0.2">
      <c r="A111" s="921" t="s">
        <v>419</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122</v>
      </c>
      <c r="AB111" s="925"/>
      <c r="AC111" s="925"/>
      <c r="AD111" s="925"/>
      <c r="AE111" s="926"/>
      <c r="AF111" s="927" t="s">
        <v>122</v>
      </c>
      <c r="AG111" s="925"/>
      <c r="AH111" s="925"/>
      <c r="AI111" s="925"/>
      <c r="AJ111" s="926"/>
      <c r="AK111" s="927" t="s">
        <v>122</v>
      </c>
      <c r="AL111" s="925"/>
      <c r="AM111" s="925"/>
      <c r="AN111" s="925"/>
      <c r="AO111" s="926"/>
      <c r="AP111" s="928" t="s">
        <v>122</v>
      </c>
      <c r="AQ111" s="929"/>
      <c r="AR111" s="929"/>
      <c r="AS111" s="929"/>
      <c r="AT111" s="930"/>
      <c r="AU111" s="895"/>
      <c r="AV111" s="896"/>
      <c r="AW111" s="896"/>
      <c r="AX111" s="896"/>
      <c r="AY111" s="896"/>
      <c r="AZ111" s="909" t="s">
        <v>420</v>
      </c>
      <c r="BA111" s="910"/>
      <c r="BB111" s="910"/>
      <c r="BC111" s="910"/>
      <c r="BD111" s="910"/>
      <c r="BE111" s="910"/>
      <c r="BF111" s="910"/>
      <c r="BG111" s="910"/>
      <c r="BH111" s="910"/>
      <c r="BI111" s="910"/>
      <c r="BJ111" s="910"/>
      <c r="BK111" s="910"/>
      <c r="BL111" s="910"/>
      <c r="BM111" s="910"/>
      <c r="BN111" s="910"/>
      <c r="BO111" s="910"/>
      <c r="BP111" s="911"/>
      <c r="BQ111" s="912">
        <v>172010</v>
      </c>
      <c r="BR111" s="913"/>
      <c r="BS111" s="913"/>
      <c r="BT111" s="913"/>
      <c r="BU111" s="913"/>
      <c r="BV111" s="913">
        <v>155951</v>
      </c>
      <c r="BW111" s="913"/>
      <c r="BX111" s="913"/>
      <c r="BY111" s="913"/>
      <c r="BZ111" s="913"/>
      <c r="CA111" s="913">
        <v>139671</v>
      </c>
      <c r="CB111" s="913"/>
      <c r="CC111" s="913"/>
      <c r="CD111" s="913"/>
      <c r="CE111" s="913"/>
      <c r="CF111" s="907">
        <v>0.8</v>
      </c>
      <c r="CG111" s="908"/>
      <c r="CH111" s="908"/>
      <c r="CI111" s="908"/>
      <c r="CJ111" s="908"/>
      <c r="CK111" s="935"/>
      <c r="CL111" s="936"/>
      <c r="CM111" s="909" t="s">
        <v>421</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122</v>
      </c>
      <c r="DH111" s="913"/>
      <c r="DI111" s="913"/>
      <c r="DJ111" s="913"/>
      <c r="DK111" s="913"/>
      <c r="DL111" s="913" t="s">
        <v>122</v>
      </c>
      <c r="DM111" s="913"/>
      <c r="DN111" s="913"/>
      <c r="DO111" s="913"/>
      <c r="DP111" s="913"/>
      <c r="DQ111" s="913" t="s">
        <v>122</v>
      </c>
      <c r="DR111" s="913"/>
      <c r="DS111" s="913"/>
      <c r="DT111" s="913"/>
      <c r="DU111" s="913"/>
      <c r="DV111" s="914" t="s">
        <v>122</v>
      </c>
      <c r="DW111" s="914"/>
      <c r="DX111" s="914"/>
      <c r="DY111" s="914"/>
      <c r="DZ111" s="915"/>
    </row>
    <row r="112" spans="1:131" s="224" customFormat="1" ht="26.25" customHeight="1" x14ac:dyDescent="0.2">
      <c r="A112" s="939" t="s">
        <v>422</v>
      </c>
      <c r="B112" s="940"/>
      <c r="C112" s="910" t="s">
        <v>423</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122</v>
      </c>
      <c r="AB112" s="946"/>
      <c r="AC112" s="946"/>
      <c r="AD112" s="946"/>
      <c r="AE112" s="947"/>
      <c r="AF112" s="948" t="s">
        <v>122</v>
      </c>
      <c r="AG112" s="946"/>
      <c r="AH112" s="946"/>
      <c r="AI112" s="946"/>
      <c r="AJ112" s="947"/>
      <c r="AK112" s="948" t="s">
        <v>122</v>
      </c>
      <c r="AL112" s="946"/>
      <c r="AM112" s="946"/>
      <c r="AN112" s="946"/>
      <c r="AO112" s="947"/>
      <c r="AP112" s="949" t="s">
        <v>122</v>
      </c>
      <c r="AQ112" s="950"/>
      <c r="AR112" s="950"/>
      <c r="AS112" s="950"/>
      <c r="AT112" s="951"/>
      <c r="AU112" s="895"/>
      <c r="AV112" s="896"/>
      <c r="AW112" s="896"/>
      <c r="AX112" s="896"/>
      <c r="AY112" s="896"/>
      <c r="AZ112" s="909" t="s">
        <v>424</v>
      </c>
      <c r="BA112" s="910"/>
      <c r="BB112" s="910"/>
      <c r="BC112" s="910"/>
      <c r="BD112" s="910"/>
      <c r="BE112" s="910"/>
      <c r="BF112" s="910"/>
      <c r="BG112" s="910"/>
      <c r="BH112" s="910"/>
      <c r="BI112" s="910"/>
      <c r="BJ112" s="910"/>
      <c r="BK112" s="910"/>
      <c r="BL112" s="910"/>
      <c r="BM112" s="910"/>
      <c r="BN112" s="910"/>
      <c r="BO112" s="910"/>
      <c r="BP112" s="911"/>
      <c r="BQ112" s="912">
        <v>12674</v>
      </c>
      <c r="BR112" s="913"/>
      <c r="BS112" s="913"/>
      <c r="BT112" s="913"/>
      <c r="BU112" s="913"/>
      <c r="BV112" s="913">
        <v>1682661</v>
      </c>
      <c r="BW112" s="913"/>
      <c r="BX112" s="913"/>
      <c r="BY112" s="913"/>
      <c r="BZ112" s="913"/>
      <c r="CA112" s="913">
        <v>2173450</v>
      </c>
      <c r="CB112" s="913"/>
      <c r="CC112" s="913"/>
      <c r="CD112" s="913"/>
      <c r="CE112" s="913"/>
      <c r="CF112" s="907">
        <v>13.2</v>
      </c>
      <c r="CG112" s="908"/>
      <c r="CH112" s="908"/>
      <c r="CI112" s="908"/>
      <c r="CJ112" s="908"/>
      <c r="CK112" s="935"/>
      <c r="CL112" s="936"/>
      <c r="CM112" s="909" t="s">
        <v>425</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122</v>
      </c>
      <c r="DH112" s="913"/>
      <c r="DI112" s="913"/>
      <c r="DJ112" s="913"/>
      <c r="DK112" s="913"/>
      <c r="DL112" s="913" t="s">
        <v>122</v>
      </c>
      <c r="DM112" s="913"/>
      <c r="DN112" s="913"/>
      <c r="DO112" s="913"/>
      <c r="DP112" s="913"/>
      <c r="DQ112" s="913" t="s">
        <v>122</v>
      </c>
      <c r="DR112" s="913"/>
      <c r="DS112" s="913"/>
      <c r="DT112" s="913"/>
      <c r="DU112" s="913"/>
      <c r="DV112" s="914" t="s">
        <v>122</v>
      </c>
      <c r="DW112" s="914"/>
      <c r="DX112" s="914"/>
      <c r="DY112" s="914"/>
      <c r="DZ112" s="915"/>
    </row>
    <row r="113" spans="1:130" s="224" customFormat="1" ht="26.25" customHeight="1" x14ac:dyDescent="0.2">
      <c r="A113" s="941"/>
      <c r="B113" s="942"/>
      <c r="C113" s="910" t="s">
        <v>426</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2388</v>
      </c>
      <c r="AB113" s="925"/>
      <c r="AC113" s="925"/>
      <c r="AD113" s="925"/>
      <c r="AE113" s="926"/>
      <c r="AF113" s="927">
        <v>2972</v>
      </c>
      <c r="AG113" s="925"/>
      <c r="AH113" s="925"/>
      <c r="AI113" s="925"/>
      <c r="AJ113" s="926"/>
      <c r="AK113" s="927">
        <v>57999</v>
      </c>
      <c r="AL113" s="925"/>
      <c r="AM113" s="925"/>
      <c r="AN113" s="925"/>
      <c r="AO113" s="926"/>
      <c r="AP113" s="928">
        <v>0.4</v>
      </c>
      <c r="AQ113" s="929"/>
      <c r="AR113" s="929"/>
      <c r="AS113" s="929"/>
      <c r="AT113" s="930"/>
      <c r="AU113" s="895"/>
      <c r="AV113" s="896"/>
      <c r="AW113" s="896"/>
      <c r="AX113" s="896"/>
      <c r="AY113" s="896"/>
      <c r="AZ113" s="909" t="s">
        <v>427</v>
      </c>
      <c r="BA113" s="910"/>
      <c r="BB113" s="910"/>
      <c r="BC113" s="910"/>
      <c r="BD113" s="910"/>
      <c r="BE113" s="910"/>
      <c r="BF113" s="910"/>
      <c r="BG113" s="910"/>
      <c r="BH113" s="910"/>
      <c r="BI113" s="910"/>
      <c r="BJ113" s="910"/>
      <c r="BK113" s="910"/>
      <c r="BL113" s="910"/>
      <c r="BM113" s="910"/>
      <c r="BN113" s="910"/>
      <c r="BO113" s="910"/>
      <c r="BP113" s="911"/>
      <c r="BQ113" s="912">
        <v>402286</v>
      </c>
      <c r="BR113" s="913"/>
      <c r="BS113" s="913"/>
      <c r="BT113" s="913"/>
      <c r="BU113" s="913"/>
      <c r="BV113" s="913">
        <v>351892</v>
      </c>
      <c r="BW113" s="913"/>
      <c r="BX113" s="913"/>
      <c r="BY113" s="913"/>
      <c r="BZ113" s="913"/>
      <c r="CA113" s="913">
        <v>324033</v>
      </c>
      <c r="CB113" s="913"/>
      <c r="CC113" s="913"/>
      <c r="CD113" s="913"/>
      <c r="CE113" s="913"/>
      <c r="CF113" s="907">
        <v>2</v>
      </c>
      <c r="CG113" s="908"/>
      <c r="CH113" s="908"/>
      <c r="CI113" s="908"/>
      <c r="CJ113" s="908"/>
      <c r="CK113" s="935"/>
      <c r="CL113" s="936"/>
      <c r="CM113" s="909" t="s">
        <v>428</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v>172010</v>
      </c>
      <c r="DH113" s="946"/>
      <c r="DI113" s="946"/>
      <c r="DJ113" s="946"/>
      <c r="DK113" s="947"/>
      <c r="DL113" s="948">
        <v>155951</v>
      </c>
      <c r="DM113" s="946"/>
      <c r="DN113" s="946"/>
      <c r="DO113" s="946"/>
      <c r="DP113" s="947"/>
      <c r="DQ113" s="948">
        <v>139671</v>
      </c>
      <c r="DR113" s="946"/>
      <c r="DS113" s="946"/>
      <c r="DT113" s="946"/>
      <c r="DU113" s="947"/>
      <c r="DV113" s="949">
        <v>0.8</v>
      </c>
      <c r="DW113" s="950"/>
      <c r="DX113" s="950"/>
      <c r="DY113" s="950"/>
      <c r="DZ113" s="951"/>
    </row>
    <row r="114" spans="1:130" s="224" customFormat="1" ht="26.25" customHeight="1" x14ac:dyDescent="0.2">
      <c r="A114" s="941"/>
      <c r="B114" s="942"/>
      <c r="C114" s="910" t="s">
        <v>429</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51811</v>
      </c>
      <c r="AB114" s="946"/>
      <c r="AC114" s="946"/>
      <c r="AD114" s="946"/>
      <c r="AE114" s="947"/>
      <c r="AF114" s="948">
        <v>51549</v>
      </c>
      <c r="AG114" s="946"/>
      <c r="AH114" s="946"/>
      <c r="AI114" s="946"/>
      <c r="AJ114" s="947"/>
      <c r="AK114" s="948">
        <v>51405</v>
      </c>
      <c r="AL114" s="946"/>
      <c r="AM114" s="946"/>
      <c r="AN114" s="946"/>
      <c r="AO114" s="947"/>
      <c r="AP114" s="949">
        <v>0.3</v>
      </c>
      <c r="AQ114" s="950"/>
      <c r="AR114" s="950"/>
      <c r="AS114" s="950"/>
      <c r="AT114" s="951"/>
      <c r="AU114" s="895"/>
      <c r="AV114" s="896"/>
      <c r="AW114" s="896"/>
      <c r="AX114" s="896"/>
      <c r="AY114" s="896"/>
      <c r="AZ114" s="909" t="s">
        <v>430</v>
      </c>
      <c r="BA114" s="910"/>
      <c r="BB114" s="910"/>
      <c r="BC114" s="910"/>
      <c r="BD114" s="910"/>
      <c r="BE114" s="910"/>
      <c r="BF114" s="910"/>
      <c r="BG114" s="910"/>
      <c r="BH114" s="910"/>
      <c r="BI114" s="910"/>
      <c r="BJ114" s="910"/>
      <c r="BK114" s="910"/>
      <c r="BL114" s="910"/>
      <c r="BM114" s="910"/>
      <c r="BN114" s="910"/>
      <c r="BO114" s="910"/>
      <c r="BP114" s="911"/>
      <c r="BQ114" s="912">
        <v>3414120</v>
      </c>
      <c r="BR114" s="913"/>
      <c r="BS114" s="913"/>
      <c r="BT114" s="913"/>
      <c r="BU114" s="913"/>
      <c r="BV114" s="913">
        <v>3537712</v>
      </c>
      <c r="BW114" s="913"/>
      <c r="BX114" s="913"/>
      <c r="BY114" s="913"/>
      <c r="BZ114" s="913"/>
      <c r="CA114" s="913">
        <v>3706495</v>
      </c>
      <c r="CB114" s="913"/>
      <c r="CC114" s="913"/>
      <c r="CD114" s="913"/>
      <c r="CE114" s="913"/>
      <c r="CF114" s="907">
        <v>22.5</v>
      </c>
      <c r="CG114" s="908"/>
      <c r="CH114" s="908"/>
      <c r="CI114" s="908"/>
      <c r="CJ114" s="908"/>
      <c r="CK114" s="935"/>
      <c r="CL114" s="936"/>
      <c r="CM114" s="909" t="s">
        <v>431</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122</v>
      </c>
      <c r="DH114" s="946"/>
      <c r="DI114" s="946"/>
      <c r="DJ114" s="946"/>
      <c r="DK114" s="947"/>
      <c r="DL114" s="948" t="s">
        <v>122</v>
      </c>
      <c r="DM114" s="946"/>
      <c r="DN114" s="946"/>
      <c r="DO114" s="946"/>
      <c r="DP114" s="947"/>
      <c r="DQ114" s="948" t="s">
        <v>122</v>
      </c>
      <c r="DR114" s="946"/>
      <c r="DS114" s="946"/>
      <c r="DT114" s="946"/>
      <c r="DU114" s="947"/>
      <c r="DV114" s="949" t="s">
        <v>122</v>
      </c>
      <c r="DW114" s="950"/>
      <c r="DX114" s="950"/>
      <c r="DY114" s="950"/>
      <c r="DZ114" s="951"/>
    </row>
    <row r="115" spans="1:130" s="224" customFormat="1" ht="26.25" customHeight="1" x14ac:dyDescent="0.2">
      <c r="A115" s="941"/>
      <c r="B115" s="942"/>
      <c r="C115" s="910" t="s">
        <v>432</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t="s">
        <v>122</v>
      </c>
      <c r="AB115" s="925"/>
      <c r="AC115" s="925"/>
      <c r="AD115" s="925"/>
      <c r="AE115" s="926"/>
      <c r="AF115" s="927" t="s">
        <v>122</v>
      </c>
      <c r="AG115" s="925"/>
      <c r="AH115" s="925"/>
      <c r="AI115" s="925"/>
      <c r="AJ115" s="926"/>
      <c r="AK115" s="927" t="s">
        <v>122</v>
      </c>
      <c r="AL115" s="925"/>
      <c r="AM115" s="925"/>
      <c r="AN115" s="925"/>
      <c r="AO115" s="926"/>
      <c r="AP115" s="928" t="s">
        <v>122</v>
      </c>
      <c r="AQ115" s="929"/>
      <c r="AR115" s="929"/>
      <c r="AS115" s="929"/>
      <c r="AT115" s="930"/>
      <c r="AU115" s="895"/>
      <c r="AV115" s="896"/>
      <c r="AW115" s="896"/>
      <c r="AX115" s="896"/>
      <c r="AY115" s="896"/>
      <c r="AZ115" s="909" t="s">
        <v>433</v>
      </c>
      <c r="BA115" s="910"/>
      <c r="BB115" s="910"/>
      <c r="BC115" s="910"/>
      <c r="BD115" s="910"/>
      <c r="BE115" s="910"/>
      <c r="BF115" s="910"/>
      <c r="BG115" s="910"/>
      <c r="BH115" s="910"/>
      <c r="BI115" s="910"/>
      <c r="BJ115" s="910"/>
      <c r="BK115" s="910"/>
      <c r="BL115" s="910"/>
      <c r="BM115" s="910"/>
      <c r="BN115" s="910"/>
      <c r="BO115" s="910"/>
      <c r="BP115" s="911"/>
      <c r="BQ115" s="912" t="s">
        <v>122</v>
      </c>
      <c r="BR115" s="913"/>
      <c r="BS115" s="913"/>
      <c r="BT115" s="913"/>
      <c r="BU115" s="913"/>
      <c r="BV115" s="913" t="s">
        <v>122</v>
      </c>
      <c r="BW115" s="913"/>
      <c r="BX115" s="913"/>
      <c r="BY115" s="913"/>
      <c r="BZ115" s="913"/>
      <c r="CA115" s="913" t="s">
        <v>122</v>
      </c>
      <c r="CB115" s="913"/>
      <c r="CC115" s="913"/>
      <c r="CD115" s="913"/>
      <c r="CE115" s="913"/>
      <c r="CF115" s="907" t="s">
        <v>122</v>
      </c>
      <c r="CG115" s="908"/>
      <c r="CH115" s="908"/>
      <c r="CI115" s="908"/>
      <c r="CJ115" s="908"/>
      <c r="CK115" s="935"/>
      <c r="CL115" s="936"/>
      <c r="CM115" s="909" t="s">
        <v>434</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122</v>
      </c>
      <c r="DH115" s="946"/>
      <c r="DI115" s="946"/>
      <c r="DJ115" s="946"/>
      <c r="DK115" s="947"/>
      <c r="DL115" s="948" t="s">
        <v>122</v>
      </c>
      <c r="DM115" s="946"/>
      <c r="DN115" s="946"/>
      <c r="DO115" s="946"/>
      <c r="DP115" s="947"/>
      <c r="DQ115" s="948" t="s">
        <v>122</v>
      </c>
      <c r="DR115" s="946"/>
      <c r="DS115" s="946"/>
      <c r="DT115" s="946"/>
      <c r="DU115" s="947"/>
      <c r="DV115" s="949" t="s">
        <v>122</v>
      </c>
      <c r="DW115" s="950"/>
      <c r="DX115" s="950"/>
      <c r="DY115" s="950"/>
      <c r="DZ115" s="951"/>
    </row>
    <row r="116" spans="1:130" s="224" customFormat="1" ht="26.25" customHeight="1" x14ac:dyDescent="0.2">
      <c r="A116" s="943"/>
      <c r="B116" s="944"/>
      <c r="C116" s="952" t="s">
        <v>435</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122</v>
      </c>
      <c r="AB116" s="946"/>
      <c r="AC116" s="946"/>
      <c r="AD116" s="946"/>
      <c r="AE116" s="947"/>
      <c r="AF116" s="948" t="s">
        <v>122</v>
      </c>
      <c r="AG116" s="946"/>
      <c r="AH116" s="946"/>
      <c r="AI116" s="946"/>
      <c r="AJ116" s="947"/>
      <c r="AK116" s="948" t="s">
        <v>122</v>
      </c>
      <c r="AL116" s="946"/>
      <c r="AM116" s="946"/>
      <c r="AN116" s="946"/>
      <c r="AO116" s="947"/>
      <c r="AP116" s="949" t="s">
        <v>122</v>
      </c>
      <c r="AQ116" s="950"/>
      <c r="AR116" s="950"/>
      <c r="AS116" s="950"/>
      <c r="AT116" s="951"/>
      <c r="AU116" s="895"/>
      <c r="AV116" s="896"/>
      <c r="AW116" s="896"/>
      <c r="AX116" s="896"/>
      <c r="AY116" s="896"/>
      <c r="AZ116" s="954" t="s">
        <v>436</v>
      </c>
      <c r="BA116" s="955"/>
      <c r="BB116" s="955"/>
      <c r="BC116" s="955"/>
      <c r="BD116" s="955"/>
      <c r="BE116" s="955"/>
      <c r="BF116" s="955"/>
      <c r="BG116" s="955"/>
      <c r="BH116" s="955"/>
      <c r="BI116" s="955"/>
      <c r="BJ116" s="955"/>
      <c r="BK116" s="955"/>
      <c r="BL116" s="955"/>
      <c r="BM116" s="955"/>
      <c r="BN116" s="955"/>
      <c r="BO116" s="955"/>
      <c r="BP116" s="956"/>
      <c r="BQ116" s="912" t="s">
        <v>122</v>
      </c>
      <c r="BR116" s="913"/>
      <c r="BS116" s="913"/>
      <c r="BT116" s="913"/>
      <c r="BU116" s="913"/>
      <c r="BV116" s="913" t="s">
        <v>122</v>
      </c>
      <c r="BW116" s="913"/>
      <c r="BX116" s="913"/>
      <c r="BY116" s="913"/>
      <c r="BZ116" s="913"/>
      <c r="CA116" s="913" t="s">
        <v>122</v>
      </c>
      <c r="CB116" s="913"/>
      <c r="CC116" s="913"/>
      <c r="CD116" s="913"/>
      <c r="CE116" s="913"/>
      <c r="CF116" s="907" t="s">
        <v>122</v>
      </c>
      <c r="CG116" s="908"/>
      <c r="CH116" s="908"/>
      <c r="CI116" s="908"/>
      <c r="CJ116" s="908"/>
      <c r="CK116" s="935"/>
      <c r="CL116" s="936"/>
      <c r="CM116" s="909" t="s">
        <v>437</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122</v>
      </c>
      <c r="DH116" s="946"/>
      <c r="DI116" s="946"/>
      <c r="DJ116" s="946"/>
      <c r="DK116" s="947"/>
      <c r="DL116" s="948" t="s">
        <v>122</v>
      </c>
      <c r="DM116" s="946"/>
      <c r="DN116" s="946"/>
      <c r="DO116" s="946"/>
      <c r="DP116" s="947"/>
      <c r="DQ116" s="948" t="s">
        <v>122</v>
      </c>
      <c r="DR116" s="946"/>
      <c r="DS116" s="946"/>
      <c r="DT116" s="946"/>
      <c r="DU116" s="947"/>
      <c r="DV116" s="949" t="s">
        <v>122</v>
      </c>
      <c r="DW116" s="950"/>
      <c r="DX116" s="950"/>
      <c r="DY116" s="950"/>
      <c r="DZ116" s="951"/>
    </row>
    <row r="117" spans="1:130" s="224" customFormat="1" ht="26.25" customHeight="1" x14ac:dyDescent="0.2">
      <c r="A117" s="899" t="s">
        <v>177</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438</v>
      </c>
      <c r="Z117" s="881"/>
      <c r="AA117" s="965">
        <v>2939054</v>
      </c>
      <c r="AB117" s="966"/>
      <c r="AC117" s="966"/>
      <c r="AD117" s="966"/>
      <c r="AE117" s="967"/>
      <c r="AF117" s="968">
        <v>2926282</v>
      </c>
      <c r="AG117" s="966"/>
      <c r="AH117" s="966"/>
      <c r="AI117" s="966"/>
      <c r="AJ117" s="967"/>
      <c r="AK117" s="968">
        <v>2947643</v>
      </c>
      <c r="AL117" s="966"/>
      <c r="AM117" s="966"/>
      <c r="AN117" s="966"/>
      <c r="AO117" s="967"/>
      <c r="AP117" s="969"/>
      <c r="AQ117" s="970"/>
      <c r="AR117" s="970"/>
      <c r="AS117" s="970"/>
      <c r="AT117" s="971"/>
      <c r="AU117" s="895"/>
      <c r="AV117" s="896"/>
      <c r="AW117" s="896"/>
      <c r="AX117" s="896"/>
      <c r="AY117" s="896"/>
      <c r="AZ117" s="961" t="s">
        <v>439</v>
      </c>
      <c r="BA117" s="962"/>
      <c r="BB117" s="962"/>
      <c r="BC117" s="962"/>
      <c r="BD117" s="962"/>
      <c r="BE117" s="962"/>
      <c r="BF117" s="962"/>
      <c r="BG117" s="962"/>
      <c r="BH117" s="962"/>
      <c r="BI117" s="962"/>
      <c r="BJ117" s="962"/>
      <c r="BK117" s="962"/>
      <c r="BL117" s="962"/>
      <c r="BM117" s="962"/>
      <c r="BN117" s="962"/>
      <c r="BO117" s="962"/>
      <c r="BP117" s="963"/>
      <c r="BQ117" s="912" t="s">
        <v>122</v>
      </c>
      <c r="BR117" s="913"/>
      <c r="BS117" s="913"/>
      <c r="BT117" s="913"/>
      <c r="BU117" s="913"/>
      <c r="BV117" s="913" t="s">
        <v>122</v>
      </c>
      <c r="BW117" s="913"/>
      <c r="BX117" s="913"/>
      <c r="BY117" s="913"/>
      <c r="BZ117" s="913"/>
      <c r="CA117" s="913" t="s">
        <v>122</v>
      </c>
      <c r="CB117" s="913"/>
      <c r="CC117" s="913"/>
      <c r="CD117" s="913"/>
      <c r="CE117" s="913"/>
      <c r="CF117" s="907" t="s">
        <v>122</v>
      </c>
      <c r="CG117" s="908"/>
      <c r="CH117" s="908"/>
      <c r="CI117" s="908"/>
      <c r="CJ117" s="908"/>
      <c r="CK117" s="935"/>
      <c r="CL117" s="936"/>
      <c r="CM117" s="909" t="s">
        <v>440</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122</v>
      </c>
      <c r="DH117" s="946"/>
      <c r="DI117" s="946"/>
      <c r="DJ117" s="946"/>
      <c r="DK117" s="947"/>
      <c r="DL117" s="948" t="s">
        <v>122</v>
      </c>
      <c r="DM117" s="946"/>
      <c r="DN117" s="946"/>
      <c r="DO117" s="946"/>
      <c r="DP117" s="947"/>
      <c r="DQ117" s="948" t="s">
        <v>122</v>
      </c>
      <c r="DR117" s="946"/>
      <c r="DS117" s="946"/>
      <c r="DT117" s="946"/>
      <c r="DU117" s="947"/>
      <c r="DV117" s="949" t="s">
        <v>122</v>
      </c>
      <c r="DW117" s="950"/>
      <c r="DX117" s="950"/>
      <c r="DY117" s="950"/>
      <c r="DZ117" s="951"/>
    </row>
    <row r="118" spans="1:130" s="224" customFormat="1" ht="26.25" customHeight="1" x14ac:dyDescent="0.2">
      <c r="A118" s="899" t="s">
        <v>414</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411</v>
      </c>
      <c r="AB118" s="880"/>
      <c r="AC118" s="880"/>
      <c r="AD118" s="880"/>
      <c r="AE118" s="881"/>
      <c r="AF118" s="879" t="s">
        <v>412</v>
      </c>
      <c r="AG118" s="880"/>
      <c r="AH118" s="880"/>
      <c r="AI118" s="880"/>
      <c r="AJ118" s="881"/>
      <c r="AK118" s="879" t="s">
        <v>294</v>
      </c>
      <c r="AL118" s="880"/>
      <c r="AM118" s="880"/>
      <c r="AN118" s="880"/>
      <c r="AO118" s="881"/>
      <c r="AP118" s="957" t="s">
        <v>413</v>
      </c>
      <c r="AQ118" s="958"/>
      <c r="AR118" s="958"/>
      <c r="AS118" s="958"/>
      <c r="AT118" s="959"/>
      <c r="AU118" s="895"/>
      <c r="AV118" s="896"/>
      <c r="AW118" s="896"/>
      <c r="AX118" s="896"/>
      <c r="AY118" s="896"/>
      <c r="AZ118" s="960" t="s">
        <v>441</v>
      </c>
      <c r="BA118" s="952"/>
      <c r="BB118" s="952"/>
      <c r="BC118" s="952"/>
      <c r="BD118" s="952"/>
      <c r="BE118" s="952"/>
      <c r="BF118" s="952"/>
      <c r="BG118" s="952"/>
      <c r="BH118" s="952"/>
      <c r="BI118" s="952"/>
      <c r="BJ118" s="952"/>
      <c r="BK118" s="952"/>
      <c r="BL118" s="952"/>
      <c r="BM118" s="952"/>
      <c r="BN118" s="952"/>
      <c r="BO118" s="952"/>
      <c r="BP118" s="953"/>
      <c r="BQ118" s="986" t="s">
        <v>122</v>
      </c>
      <c r="BR118" s="987"/>
      <c r="BS118" s="987"/>
      <c r="BT118" s="987"/>
      <c r="BU118" s="987"/>
      <c r="BV118" s="987" t="s">
        <v>122</v>
      </c>
      <c r="BW118" s="987"/>
      <c r="BX118" s="987"/>
      <c r="BY118" s="987"/>
      <c r="BZ118" s="987"/>
      <c r="CA118" s="987" t="s">
        <v>122</v>
      </c>
      <c r="CB118" s="987"/>
      <c r="CC118" s="987"/>
      <c r="CD118" s="987"/>
      <c r="CE118" s="987"/>
      <c r="CF118" s="907" t="s">
        <v>122</v>
      </c>
      <c r="CG118" s="908"/>
      <c r="CH118" s="908"/>
      <c r="CI118" s="908"/>
      <c r="CJ118" s="908"/>
      <c r="CK118" s="935"/>
      <c r="CL118" s="936"/>
      <c r="CM118" s="909" t="s">
        <v>442</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122</v>
      </c>
      <c r="DH118" s="946"/>
      <c r="DI118" s="946"/>
      <c r="DJ118" s="946"/>
      <c r="DK118" s="947"/>
      <c r="DL118" s="948" t="s">
        <v>122</v>
      </c>
      <c r="DM118" s="946"/>
      <c r="DN118" s="946"/>
      <c r="DO118" s="946"/>
      <c r="DP118" s="947"/>
      <c r="DQ118" s="948" t="s">
        <v>122</v>
      </c>
      <c r="DR118" s="946"/>
      <c r="DS118" s="946"/>
      <c r="DT118" s="946"/>
      <c r="DU118" s="947"/>
      <c r="DV118" s="949" t="s">
        <v>122</v>
      </c>
      <c r="DW118" s="950"/>
      <c r="DX118" s="950"/>
      <c r="DY118" s="950"/>
      <c r="DZ118" s="951"/>
    </row>
    <row r="119" spans="1:130" s="224" customFormat="1" ht="26.25" customHeight="1" x14ac:dyDescent="0.2">
      <c r="A119" s="1043" t="s">
        <v>417</v>
      </c>
      <c r="B119" s="934"/>
      <c r="C119" s="916" t="s">
        <v>418</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122</v>
      </c>
      <c r="AB119" s="887"/>
      <c r="AC119" s="887"/>
      <c r="AD119" s="887"/>
      <c r="AE119" s="888"/>
      <c r="AF119" s="889" t="s">
        <v>122</v>
      </c>
      <c r="AG119" s="887"/>
      <c r="AH119" s="887"/>
      <c r="AI119" s="887"/>
      <c r="AJ119" s="888"/>
      <c r="AK119" s="889" t="s">
        <v>122</v>
      </c>
      <c r="AL119" s="887"/>
      <c r="AM119" s="887"/>
      <c r="AN119" s="887"/>
      <c r="AO119" s="888"/>
      <c r="AP119" s="890" t="s">
        <v>122</v>
      </c>
      <c r="AQ119" s="891"/>
      <c r="AR119" s="891"/>
      <c r="AS119" s="891"/>
      <c r="AT119" s="892"/>
      <c r="AU119" s="897"/>
      <c r="AV119" s="898"/>
      <c r="AW119" s="898"/>
      <c r="AX119" s="898"/>
      <c r="AY119" s="898"/>
      <c r="AZ119" s="247" t="s">
        <v>177</v>
      </c>
      <c r="BA119" s="247"/>
      <c r="BB119" s="247"/>
      <c r="BC119" s="247"/>
      <c r="BD119" s="247"/>
      <c r="BE119" s="247"/>
      <c r="BF119" s="247"/>
      <c r="BG119" s="247"/>
      <c r="BH119" s="247"/>
      <c r="BI119" s="247"/>
      <c r="BJ119" s="247"/>
      <c r="BK119" s="247"/>
      <c r="BL119" s="247"/>
      <c r="BM119" s="247"/>
      <c r="BN119" s="247"/>
      <c r="BO119" s="964" t="s">
        <v>443</v>
      </c>
      <c r="BP119" s="992"/>
      <c r="BQ119" s="986">
        <v>28959438</v>
      </c>
      <c r="BR119" s="987"/>
      <c r="BS119" s="987"/>
      <c r="BT119" s="987"/>
      <c r="BU119" s="987"/>
      <c r="BV119" s="987">
        <v>29576691</v>
      </c>
      <c r="BW119" s="987"/>
      <c r="BX119" s="987"/>
      <c r="BY119" s="987"/>
      <c r="BZ119" s="987"/>
      <c r="CA119" s="987">
        <v>28778177</v>
      </c>
      <c r="CB119" s="987"/>
      <c r="CC119" s="987"/>
      <c r="CD119" s="987"/>
      <c r="CE119" s="987"/>
      <c r="CF119" s="988"/>
      <c r="CG119" s="989"/>
      <c r="CH119" s="989"/>
      <c r="CI119" s="989"/>
      <c r="CJ119" s="990"/>
      <c r="CK119" s="937"/>
      <c r="CL119" s="938"/>
      <c r="CM119" s="960" t="s">
        <v>444</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122</v>
      </c>
      <c r="DH119" s="973"/>
      <c r="DI119" s="973"/>
      <c r="DJ119" s="973"/>
      <c r="DK119" s="974"/>
      <c r="DL119" s="972" t="s">
        <v>122</v>
      </c>
      <c r="DM119" s="973"/>
      <c r="DN119" s="973"/>
      <c r="DO119" s="973"/>
      <c r="DP119" s="974"/>
      <c r="DQ119" s="972" t="s">
        <v>122</v>
      </c>
      <c r="DR119" s="973"/>
      <c r="DS119" s="973"/>
      <c r="DT119" s="973"/>
      <c r="DU119" s="974"/>
      <c r="DV119" s="975" t="s">
        <v>122</v>
      </c>
      <c r="DW119" s="976"/>
      <c r="DX119" s="976"/>
      <c r="DY119" s="976"/>
      <c r="DZ119" s="977"/>
    </row>
    <row r="120" spans="1:130" s="224" customFormat="1" ht="26.25" customHeight="1" x14ac:dyDescent="0.2">
      <c r="A120" s="1044"/>
      <c r="B120" s="936"/>
      <c r="C120" s="909" t="s">
        <v>421</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122</v>
      </c>
      <c r="AB120" s="946"/>
      <c r="AC120" s="946"/>
      <c r="AD120" s="946"/>
      <c r="AE120" s="947"/>
      <c r="AF120" s="948" t="s">
        <v>122</v>
      </c>
      <c r="AG120" s="946"/>
      <c r="AH120" s="946"/>
      <c r="AI120" s="946"/>
      <c r="AJ120" s="947"/>
      <c r="AK120" s="948" t="s">
        <v>122</v>
      </c>
      <c r="AL120" s="946"/>
      <c r="AM120" s="946"/>
      <c r="AN120" s="946"/>
      <c r="AO120" s="947"/>
      <c r="AP120" s="949" t="s">
        <v>122</v>
      </c>
      <c r="AQ120" s="950"/>
      <c r="AR120" s="950"/>
      <c r="AS120" s="950"/>
      <c r="AT120" s="951"/>
      <c r="AU120" s="978" t="s">
        <v>445</v>
      </c>
      <c r="AV120" s="979"/>
      <c r="AW120" s="979"/>
      <c r="AX120" s="979"/>
      <c r="AY120" s="980"/>
      <c r="AZ120" s="916" t="s">
        <v>446</v>
      </c>
      <c r="BA120" s="884"/>
      <c r="BB120" s="884"/>
      <c r="BC120" s="884"/>
      <c r="BD120" s="884"/>
      <c r="BE120" s="884"/>
      <c r="BF120" s="884"/>
      <c r="BG120" s="884"/>
      <c r="BH120" s="884"/>
      <c r="BI120" s="884"/>
      <c r="BJ120" s="884"/>
      <c r="BK120" s="884"/>
      <c r="BL120" s="884"/>
      <c r="BM120" s="884"/>
      <c r="BN120" s="884"/>
      <c r="BO120" s="884"/>
      <c r="BP120" s="885"/>
      <c r="BQ120" s="917">
        <v>17175553</v>
      </c>
      <c r="BR120" s="918"/>
      <c r="BS120" s="918"/>
      <c r="BT120" s="918"/>
      <c r="BU120" s="918"/>
      <c r="BV120" s="918">
        <v>23038599</v>
      </c>
      <c r="BW120" s="918"/>
      <c r="BX120" s="918"/>
      <c r="BY120" s="918"/>
      <c r="BZ120" s="918"/>
      <c r="CA120" s="918">
        <v>27350797</v>
      </c>
      <c r="CB120" s="918"/>
      <c r="CC120" s="918"/>
      <c r="CD120" s="918"/>
      <c r="CE120" s="918"/>
      <c r="CF120" s="931">
        <v>166.2</v>
      </c>
      <c r="CG120" s="932"/>
      <c r="CH120" s="932"/>
      <c r="CI120" s="932"/>
      <c r="CJ120" s="932"/>
      <c r="CK120" s="993" t="s">
        <v>447</v>
      </c>
      <c r="CL120" s="994"/>
      <c r="CM120" s="994"/>
      <c r="CN120" s="994"/>
      <c r="CO120" s="995"/>
      <c r="CP120" s="1001" t="s">
        <v>395</v>
      </c>
      <c r="CQ120" s="1002"/>
      <c r="CR120" s="1002"/>
      <c r="CS120" s="1002"/>
      <c r="CT120" s="1002"/>
      <c r="CU120" s="1002"/>
      <c r="CV120" s="1002"/>
      <c r="CW120" s="1002"/>
      <c r="CX120" s="1002"/>
      <c r="CY120" s="1002"/>
      <c r="CZ120" s="1002"/>
      <c r="DA120" s="1002"/>
      <c r="DB120" s="1002"/>
      <c r="DC120" s="1002"/>
      <c r="DD120" s="1002"/>
      <c r="DE120" s="1002"/>
      <c r="DF120" s="1003"/>
      <c r="DG120" s="917">
        <v>9147</v>
      </c>
      <c r="DH120" s="918"/>
      <c r="DI120" s="918"/>
      <c r="DJ120" s="918"/>
      <c r="DK120" s="918"/>
      <c r="DL120" s="918">
        <v>11161</v>
      </c>
      <c r="DM120" s="918"/>
      <c r="DN120" s="918"/>
      <c r="DO120" s="918"/>
      <c r="DP120" s="918"/>
      <c r="DQ120" s="918">
        <v>1913976</v>
      </c>
      <c r="DR120" s="918"/>
      <c r="DS120" s="918"/>
      <c r="DT120" s="918"/>
      <c r="DU120" s="918"/>
      <c r="DV120" s="919">
        <v>11.6</v>
      </c>
      <c r="DW120" s="919"/>
      <c r="DX120" s="919"/>
      <c r="DY120" s="919"/>
      <c r="DZ120" s="920"/>
    </row>
    <row r="121" spans="1:130" s="224" customFormat="1" ht="26.25" customHeight="1" x14ac:dyDescent="0.2">
      <c r="A121" s="1044"/>
      <c r="B121" s="936"/>
      <c r="C121" s="961" t="s">
        <v>448</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122</v>
      </c>
      <c r="AB121" s="946"/>
      <c r="AC121" s="946"/>
      <c r="AD121" s="946"/>
      <c r="AE121" s="947"/>
      <c r="AF121" s="948" t="s">
        <v>122</v>
      </c>
      <c r="AG121" s="946"/>
      <c r="AH121" s="946"/>
      <c r="AI121" s="946"/>
      <c r="AJ121" s="947"/>
      <c r="AK121" s="948" t="s">
        <v>122</v>
      </c>
      <c r="AL121" s="946"/>
      <c r="AM121" s="946"/>
      <c r="AN121" s="946"/>
      <c r="AO121" s="947"/>
      <c r="AP121" s="949" t="s">
        <v>122</v>
      </c>
      <c r="AQ121" s="950"/>
      <c r="AR121" s="950"/>
      <c r="AS121" s="950"/>
      <c r="AT121" s="951"/>
      <c r="AU121" s="981"/>
      <c r="AV121" s="982"/>
      <c r="AW121" s="982"/>
      <c r="AX121" s="982"/>
      <c r="AY121" s="983"/>
      <c r="AZ121" s="909" t="s">
        <v>449</v>
      </c>
      <c r="BA121" s="910"/>
      <c r="BB121" s="910"/>
      <c r="BC121" s="910"/>
      <c r="BD121" s="910"/>
      <c r="BE121" s="910"/>
      <c r="BF121" s="910"/>
      <c r="BG121" s="910"/>
      <c r="BH121" s="910"/>
      <c r="BI121" s="910"/>
      <c r="BJ121" s="910"/>
      <c r="BK121" s="910"/>
      <c r="BL121" s="910"/>
      <c r="BM121" s="910"/>
      <c r="BN121" s="910"/>
      <c r="BO121" s="910"/>
      <c r="BP121" s="911"/>
      <c r="BQ121" s="912">
        <v>4217773</v>
      </c>
      <c r="BR121" s="913"/>
      <c r="BS121" s="913"/>
      <c r="BT121" s="913"/>
      <c r="BU121" s="913"/>
      <c r="BV121" s="913">
        <v>3634182</v>
      </c>
      <c r="BW121" s="913"/>
      <c r="BX121" s="913"/>
      <c r="BY121" s="913"/>
      <c r="BZ121" s="913"/>
      <c r="CA121" s="913">
        <v>3189148</v>
      </c>
      <c r="CB121" s="913"/>
      <c r="CC121" s="913"/>
      <c r="CD121" s="913"/>
      <c r="CE121" s="913"/>
      <c r="CF121" s="907">
        <v>19.399999999999999</v>
      </c>
      <c r="CG121" s="908"/>
      <c r="CH121" s="908"/>
      <c r="CI121" s="908"/>
      <c r="CJ121" s="908"/>
      <c r="CK121" s="996"/>
      <c r="CL121" s="997"/>
      <c r="CM121" s="997"/>
      <c r="CN121" s="997"/>
      <c r="CO121" s="998"/>
      <c r="CP121" s="1006" t="s">
        <v>392</v>
      </c>
      <c r="CQ121" s="1007"/>
      <c r="CR121" s="1007"/>
      <c r="CS121" s="1007"/>
      <c r="CT121" s="1007"/>
      <c r="CU121" s="1007"/>
      <c r="CV121" s="1007"/>
      <c r="CW121" s="1007"/>
      <c r="CX121" s="1007"/>
      <c r="CY121" s="1007"/>
      <c r="CZ121" s="1007"/>
      <c r="DA121" s="1007"/>
      <c r="DB121" s="1007"/>
      <c r="DC121" s="1007"/>
      <c r="DD121" s="1007"/>
      <c r="DE121" s="1007"/>
      <c r="DF121" s="1008"/>
      <c r="DG121" s="912">
        <v>3527</v>
      </c>
      <c r="DH121" s="913"/>
      <c r="DI121" s="913"/>
      <c r="DJ121" s="913"/>
      <c r="DK121" s="913"/>
      <c r="DL121" s="913">
        <v>4447</v>
      </c>
      <c r="DM121" s="913"/>
      <c r="DN121" s="913"/>
      <c r="DO121" s="913"/>
      <c r="DP121" s="913"/>
      <c r="DQ121" s="913">
        <v>259474</v>
      </c>
      <c r="DR121" s="913"/>
      <c r="DS121" s="913"/>
      <c r="DT121" s="913"/>
      <c r="DU121" s="913"/>
      <c r="DV121" s="914">
        <v>1.6</v>
      </c>
      <c r="DW121" s="914"/>
      <c r="DX121" s="914"/>
      <c r="DY121" s="914"/>
      <c r="DZ121" s="915"/>
    </row>
    <row r="122" spans="1:130" s="224" customFormat="1" ht="26.25" customHeight="1" x14ac:dyDescent="0.2">
      <c r="A122" s="1044"/>
      <c r="B122" s="936"/>
      <c r="C122" s="909" t="s">
        <v>431</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122</v>
      </c>
      <c r="AB122" s="946"/>
      <c r="AC122" s="946"/>
      <c r="AD122" s="946"/>
      <c r="AE122" s="947"/>
      <c r="AF122" s="948" t="s">
        <v>122</v>
      </c>
      <c r="AG122" s="946"/>
      <c r="AH122" s="946"/>
      <c r="AI122" s="946"/>
      <c r="AJ122" s="947"/>
      <c r="AK122" s="948" t="s">
        <v>122</v>
      </c>
      <c r="AL122" s="946"/>
      <c r="AM122" s="946"/>
      <c r="AN122" s="946"/>
      <c r="AO122" s="947"/>
      <c r="AP122" s="949" t="s">
        <v>122</v>
      </c>
      <c r="AQ122" s="950"/>
      <c r="AR122" s="950"/>
      <c r="AS122" s="950"/>
      <c r="AT122" s="951"/>
      <c r="AU122" s="981"/>
      <c r="AV122" s="982"/>
      <c r="AW122" s="982"/>
      <c r="AX122" s="982"/>
      <c r="AY122" s="983"/>
      <c r="AZ122" s="960" t="s">
        <v>450</v>
      </c>
      <c r="BA122" s="952"/>
      <c r="BB122" s="952"/>
      <c r="BC122" s="952"/>
      <c r="BD122" s="952"/>
      <c r="BE122" s="952"/>
      <c r="BF122" s="952"/>
      <c r="BG122" s="952"/>
      <c r="BH122" s="952"/>
      <c r="BI122" s="952"/>
      <c r="BJ122" s="952"/>
      <c r="BK122" s="952"/>
      <c r="BL122" s="952"/>
      <c r="BM122" s="952"/>
      <c r="BN122" s="952"/>
      <c r="BO122" s="952"/>
      <c r="BP122" s="953"/>
      <c r="BQ122" s="986">
        <v>23028397</v>
      </c>
      <c r="BR122" s="987"/>
      <c r="BS122" s="987"/>
      <c r="BT122" s="987"/>
      <c r="BU122" s="987"/>
      <c r="BV122" s="987">
        <v>22640914</v>
      </c>
      <c r="BW122" s="987"/>
      <c r="BX122" s="987"/>
      <c r="BY122" s="987"/>
      <c r="BZ122" s="987"/>
      <c r="CA122" s="987">
        <v>21844797</v>
      </c>
      <c r="CB122" s="987"/>
      <c r="CC122" s="987"/>
      <c r="CD122" s="987"/>
      <c r="CE122" s="987"/>
      <c r="CF122" s="1004">
        <v>132.69999999999999</v>
      </c>
      <c r="CG122" s="1005"/>
      <c r="CH122" s="1005"/>
      <c r="CI122" s="1005"/>
      <c r="CJ122" s="1005"/>
      <c r="CK122" s="996"/>
      <c r="CL122" s="997"/>
      <c r="CM122" s="997"/>
      <c r="CN122" s="997"/>
      <c r="CO122" s="998"/>
      <c r="CP122" s="1006" t="s">
        <v>396</v>
      </c>
      <c r="CQ122" s="1007"/>
      <c r="CR122" s="1007"/>
      <c r="CS122" s="1007"/>
      <c r="CT122" s="1007"/>
      <c r="CU122" s="1007"/>
      <c r="CV122" s="1007"/>
      <c r="CW122" s="1007"/>
      <c r="CX122" s="1007"/>
      <c r="CY122" s="1007"/>
      <c r="CZ122" s="1007"/>
      <c r="DA122" s="1007"/>
      <c r="DB122" s="1007"/>
      <c r="DC122" s="1007"/>
      <c r="DD122" s="1007"/>
      <c r="DE122" s="1007"/>
      <c r="DF122" s="1008"/>
      <c r="DG122" s="912" t="s">
        <v>122</v>
      </c>
      <c r="DH122" s="913"/>
      <c r="DI122" s="913"/>
      <c r="DJ122" s="913"/>
      <c r="DK122" s="913"/>
      <c r="DL122" s="913" t="s">
        <v>122</v>
      </c>
      <c r="DM122" s="913"/>
      <c r="DN122" s="913"/>
      <c r="DO122" s="913"/>
      <c r="DP122" s="913"/>
      <c r="DQ122" s="913" t="s">
        <v>122</v>
      </c>
      <c r="DR122" s="913"/>
      <c r="DS122" s="913"/>
      <c r="DT122" s="913"/>
      <c r="DU122" s="913"/>
      <c r="DV122" s="914" t="s">
        <v>122</v>
      </c>
      <c r="DW122" s="914"/>
      <c r="DX122" s="914"/>
      <c r="DY122" s="914"/>
      <c r="DZ122" s="915"/>
    </row>
    <row r="123" spans="1:130" s="224" customFormat="1" ht="26.25" customHeight="1" x14ac:dyDescent="0.2">
      <c r="A123" s="1044"/>
      <c r="B123" s="936"/>
      <c r="C123" s="909" t="s">
        <v>437</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122</v>
      </c>
      <c r="AB123" s="946"/>
      <c r="AC123" s="946"/>
      <c r="AD123" s="946"/>
      <c r="AE123" s="947"/>
      <c r="AF123" s="948" t="s">
        <v>122</v>
      </c>
      <c r="AG123" s="946"/>
      <c r="AH123" s="946"/>
      <c r="AI123" s="946"/>
      <c r="AJ123" s="947"/>
      <c r="AK123" s="948" t="s">
        <v>122</v>
      </c>
      <c r="AL123" s="946"/>
      <c r="AM123" s="946"/>
      <c r="AN123" s="946"/>
      <c r="AO123" s="947"/>
      <c r="AP123" s="949" t="s">
        <v>122</v>
      </c>
      <c r="AQ123" s="950"/>
      <c r="AR123" s="950"/>
      <c r="AS123" s="950"/>
      <c r="AT123" s="951"/>
      <c r="AU123" s="984"/>
      <c r="AV123" s="985"/>
      <c r="AW123" s="985"/>
      <c r="AX123" s="985"/>
      <c r="AY123" s="985"/>
      <c r="AZ123" s="247" t="s">
        <v>177</v>
      </c>
      <c r="BA123" s="247"/>
      <c r="BB123" s="247"/>
      <c r="BC123" s="247"/>
      <c r="BD123" s="247"/>
      <c r="BE123" s="247"/>
      <c r="BF123" s="247"/>
      <c r="BG123" s="247"/>
      <c r="BH123" s="247"/>
      <c r="BI123" s="247"/>
      <c r="BJ123" s="247"/>
      <c r="BK123" s="247"/>
      <c r="BL123" s="247"/>
      <c r="BM123" s="247"/>
      <c r="BN123" s="247"/>
      <c r="BO123" s="964" t="s">
        <v>451</v>
      </c>
      <c r="BP123" s="992"/>
      <c r="BQ123" s="1050">
        <v>44421723</v>
      </c>
      <c r="BR123" s="1051"/>
      <c r="BS123" s="1051"/>
      <c r="BT123" s="1051"/>
      <c r="BU123" s="1051"/>
      <c r="BV123" s="1051">
        <v>49313695</v>
      </c>
      <c r="BW123" s="1051"/>
      <c r="BX123" s="1051"/>
      <c r="BY123" s="1051"/>
      <c r="BZ123" s="1051"/>
      <c r="CA123" s="1051">
        <v>52384742</v>
      </c>
      <c r="CB123" s="1051"/>
      <c r="CC123" s="1051"/>
      <c r="CD123" s="1051"/>
      <c r="CE123" s="1051"/>
      <c r="CF123" s="988"/>
      <c r="CG123" s="989"/>
      <c r="CH123" s="989"/>
      <c r="CI123" s="989"/>
      <c r="CJ123" s="990"/>
      <c r="CK123" s="996"/>
      <c r="CL123" s="997"/>
      <c r="CM123" s="997"/>
      <c r="CN123" s="997"/>
      <c r="CO123" s="998"/>
      <c r="CP123" s="1006" t="s">
        <v>394</v>
      </c>
      <c r="CQ123" s="1007"/>
      <c r="CR123" s="1007"/>
      <c r="CS123" s="1007"/>
      <c r="CT123" s="1007"/>
      <c r="CU123" s="1007"/>
      <c r="CV123" s="1007"/>
      <c r="CW123" s="1007"/>
      <c r="CX123" s="1007"/>
      <c r="CY123" s="1007"/>
      <c r="CZ123" s="1007"/>
      <c r="DA123" s="1007"/>
      <c r="DB123" s="1007"/>
      <c r="DC123" s="1007"/>
      <c r="DD123" s="1007"/>
      <c r="DE123" s="1007"/>
      <c r="DF123" s="1008"/>
      <c r="DG123" s="945" t="s">
        <v>122</v>
      </c>
      <c r="DH123" s="946"/>
      <c r="DI123" s="946"/>
      <c r="DJ123" s="946"/>
      <c r="DK123" s="947"/>
      <c r="DL123" s="948">
        <v>1667053</v>
      </c>
      <c r="DM123" s="946"/>
      <c r="DN123" s="946"/>
      <c r="DO123" s="946"/>
      <c r="DP123" s="947"/>
      <c r="DQ123" s="948" t="s">
        <v>122</v>
      </c>
      <c r="DR123" s="946"/>
      <c r="DS123" s="946"/>
      <c r="DT123" s="946"/>
      <c r="DU123" s="947"/>
      <c r="DV123" s="949" t="s">
        <v>122</v>
      </c>
      <c r="DW123" s="950"/>
      <c r="DX123" s="950"/>
      <c r="DY123" s="950"/>
      <c r="DZ123" s="951"/>
    </row>
    <row r="124" spans="1:130" s="224" customFormat="1" ht="26.25" customHeight="1" thickBot="1" x14ac:dyDescent="0.25">
      <c r="A124" s="1044"/>
      <c r="B124" s="936"/>
      <c r="C124" s="909" t="s">
        <v>440</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122</v>
      </c>
      <c r="AB124" s="946"/>
      <c r="AC124" s="946"/>
      <c r="AD124" s="946"/>
      <c r="AE124" s="947"/>
      <c r="AF124" s="948" t="s">
        <v>122</v>
      </c>
      <c r="AG124" s="946"/>
      <c r="AH124" s="946"/>
      <c r="AI124" s="946"/>
      <c r="AJ124" s="947"/>
      <c r="AK124" s="948" t="s">
        <v>122</v>
      </c>
      <c r="AL124" s="946"/>
      <c r="AM124" s="946"/>
      <c r="AN124" s="946"/>
      <c r="AO124" s="947"/>
      <c r="AP124" s="949" t="s">
        <v>122</v>
      </c>
      <c r="AQ124" s="950"/>
      <c r="AR124" s="950"/>
      <c r="AS124" s="950"/>
      <c r="AT124" s="951"/>
      <c r="AU124" s="1046" t="s">
        <v>452</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t="s">
        <v>122</v>
      </c>
      <c r="BR124" s="1014"/>
      <c r="BS124" s="1014"/>
      <c r="BT124" s="1014"/>
      <c r="BU124" s="1014"/>
      <c r="BV124" s="1014" t="s">
        <v>122</v>
      </c>
      <c r="BW124" s="1014"/>
      <c r="BX124" s="1014"/>
      <c r="BY124" s="1014"/>
      <c r="BZ124" s="1014"/>
      <c r="CA124" s="1014" t="s">
        <v>122</v>
      </c>
      <c r="CB124" s="1014"/>
      <c r="CC124" s="1014"/>
      <c r="CD124" s="1014"/>
      <c r="CE124" s="1014"/>
      <c r="CF124" s="1015"/>
      <c r="CG124" s="1016"/>
      <c r="CH124" s="1016"/>
      <c r="CI124" s="1016"/>
      <c r="CJ124" s="1017"/>
      <c r="CK124" s="999"/>
      <c r="CL124" s="999"/>
      <c r="CM124" s="999"/>
      <c r="CN124" s="999"/>
      <c r="CO124" s="1000"/>
      <c r="CP124" s="1006" t="s">
        <v>453</v>
      </c>
      <c r="CQ124" s="1007"/>
      <c r="CR124" s="1007"/>
      <c r="CS124" s="1007"/>
      <c r="CT124" s="1007"/>
      <c r="CU124" s="1007"/>
      <c r="CV124" s="1007"/>
      <c r="CW124" s="1007"/>
      <c r="CX124" s="1007"/>
      <c r="CY124" s="1007"/>
      <c r="CZ124" s="1007"/>
      <c r="DA124" s="1007"/>
      <c r="DB124" s="1007"/>
      <c r="DC124" s="1007"/>
      <c r="DD124" s="1007"/>
      <c r="DE124" s="1007"/>
      <c r="DF124" s="1008"/>
      <c r="DG124" s="991" t="s">
        <v>122</v>
      </c>
      <c r="DH124" s="973"/>
      <c r="DI124" s="973"/>
      <c r="DJ124" s="973"/>
      <c r="DK124" s="974"/>
      <c r="DL124" s="972" t="s">
        <v>122</v>
      </c>
      <c r="DM124" s="973"/>
      <c r="DN124" s="973"/>
      <c r="DO124" s="973"/>
      <c r="DP124" s="974"/>
      <c r="DQ124" s="972" t="s">
        <v>122</v>
      </c>
      <c r="DR124" s="973"/>
      <c r="DS124" s="973"/>
      <c r="DT124" s="973"/>
      <c r="DU124" s="974"/>
      <c r="DV124" s="975" t="s">
        <v>122</v>
      </c>
      <c r="DW124" s="976"/>
      <c r="DX124" s="976"/>
      <c r="DY124" s="976"/>
      <c r="DZ124" s="977"/>
    </row>
    <row r="125" spans="1:130" s="224" customFormat="1" ht="26.25" customHeight="1" x14ac:dyDescent="0.2">
      <c r="A125" s="1044"/>
      <c r="B125" s="936"/>
      <c r="C125" s="909" t="s">
        <v>442</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122</v>
      </c>
      <c r="AB125" s="946"/>
      <c r="AC125" s="946"/>
      <c r="AD125" s="946"/>
      <c r="AE125" s="947"/>
      <c r="AF125" s="948" t="s">
        <v>122</v>
      </c>
      <c r="AG125" s="946"/>
      <c r="AH125" s="946"/>
      <c r="AI125" s="946"/>
      <c r="AJ125" s="947"/>
      <c r="AK125" s="948" t="s">
        <v>122</v>
      </c>
      <c r="AL125" s="946"/>
      <c r="AM125" s="946"/>
      <c r="AN125" s="946"/>
      <c r="AO125" s="947"/>
      <c r="AP125" s="949" t="s">
        <v>122</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454</v>
      </c>
      <c r="CL125" s="994"/>
      <c r="CM125" s="994"/>
      <c r="CN125" s="994"/>
      <c r="CO125" s="995"/>
      <c r="CP125" s="916" t="s">
        <v>455</v>
      </c>
      <c r="CQ125" s="884"/>
      <c r="CR125" s="884"/>
      <c r="CS125" s="884"/>
      <c r="CT125" s="884"/>
      <c r="CU125" s="884"/>
      <c r="CV125" s="884"/>
      <c r="CW125" s="884"/>
      <c r="CX125" s="884"/>
      <c r="CY125" s="884"/>
      <c r="CZ125" s="884"/>
      <c r="DA125" s="884"/>
      <c r="DB125" s="884"/>
      <c r="DC125" s="884"/>
      <c r="DD125" s="884"/>
      <c r="DE125" s="884"/>
      <c r="DF125" s="885"/>
      <c r="DG125" s="917" t="s">
        <v>122</v>
      </c>
      <c r="DH125" s="918"/>
      <c r="DI125" s="918"/>
      <c r="DJ125" s="918"/>
      <c r="DK125" s="918"/>
      <c r="DL125" s="918" t="s">
        <v>122</v>
      </c>
      <c r="DM125" s="918"/>
      <c r="DN125" s="918"/>
      <c r="DO125" s="918"/>
      <c r="DP125" s="918"/>
      <c r="DQ125" s="918" t="s">
        <v>122</v>
      </c>
      <c r="DR125" s="918"/>
      <c r="DS125" s="918"/>
      <c r="DT125" s="918"/>
      <c r="DU125" s="918"/>
      <c r="DV125" s="919" t="s">
        <v>122</v>
      </c>
      <c r="DW125" s="919"/>
      <c r="DX125" s="919"/>
      <c r="DY125" s="919"/>
      <c r="DZ125" s="920"/>
    </row>
    <row r="126" spans="1:130" s="224" customFormat="1" ht="26.25" customHeight="1" thickBot="1" x14ac:dyDescent="0.25">
      <c r="A126" s="1044"/>
      <c r="B126" s="936"/>
      <c r="C126" s="909" t="s">
        <v>444</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122</v>
      </c>
      <c r="AB126" s="946"/>
      <c r="AC126" s="946"/>
      <c r="AD126" s="946"/>
      <c r="AE126" s="947"/>
      <c r="AF126" s="948" t="s">
        <v>122</v>
      </c>
      <c r="AG126" s="946"/>
      <c r="AH126" s="946"/>
      <c r="AI126" s="946"/>
      <c r="AJ126" s="947"/>
      <c r="AK126" s="948" t="s">
        <v>122</v>
      </c>
      <c r="AL126" s="946"/>
      <c r="AM126" s="946"/>
      <c r="AN126" s="946"/>
      <c r="AO126" s="947"/>
      <c r="AP126" s="949" t="s">
        <v>122</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456</v>
      </c>
      <c r="CQ126" s="910"/>
      <c r="CR126" s="910"/>
      <c r="CS126" s="910"/>
      <c r="CT126" s="910"/>
      <c r="CU126" s="910"/>
      <c r="CV126" s="910"/>
      <c r="CW126" s="910"/>
      <c r="CX126" s="910"/>
      <c r="CY126" s="910"/>
      <c r="CZ126" s="910"/>
      <c r="DA126" s="910"/>
      <c r="DB126" s="910"/>
      <c r="DC126" s="910"/>
      <c r="DD126" s="910"/>
      <c r="DE126" s="910"/>
      <c r="DF126" s="911"/>
      <c r="DG126" s="912" t="s">
        <v>122</v>
      </c>
      <c r="DH126" s="913"/>
      <c r="DI126" s="913"/>
      <c r="DJ126" s="913"/>
      <c r="DK126" s="913"/>
      <c r="DL126" s="913" t="s">
        <v>122</v>
      </c>
      <c r="DM126" s="913"/>
      <c r="DN126" s="913"/>
      <c r="DO126" s="913"/>
      <c r="DP126" s="913"/>
      <c r="DQ126" s="913" t="s">
        <v>122</v>
      </c>
      <c r="DR126" s="913"/>
      <c r="DS126" s="913"/>
      <c r="DT126" s="913"/>
      <c r="DU126" s="913"/>
      <c r="DV126" s="914" t="s">
        <v>122</v>
      </c>
      <c r="DW126" s="914"/>
      <c r="DX126" s="914"/>
      <c r="DY126" s="914"/>
      <c r="DZ126" s="915"/>
    </row>
    <row r="127" spans="1:130" s="224" customFormat="1" ht="26.25" customHeight="1" x14ac:dyDescent="0.2">
      <c r="A127" s="1045"/>
      <c r="B127" s="938"/>
      <c r="C127" s="960" t="s">
        <v>457</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122</v>
      </c>
      <c r="AB127" s="946"/>
      <c r="AC127" s="946"/>
      <c r="AD127" s="946"/>
      <c r="AE127" s="947"/>
      <c r="AF127" s="948" t="s">
        <v>122</v>
      </c>
      <c r="AG127" s="946"/>
      <c r="AH127" s="946"/>
      <c r="AI127" s="946"/>
      <c r="AJ127" s="947"/>
      <c r="AK127" s="948" t="s">
        <v>122</v>
      </c>
      <c r="AL127" s="946"/>
      <c r="AM127" s="946"/>
      <c r="AN127" s="946"/>
      <c r="AO127" s="947"/>
      <c r="AP127" s="949" t="s">
        <v>122</v>
      </c>
      <c r="AQ127" s="950"/>
      <c r="AR127" s="950"/>
      <c r="AS127" s="950"/>
      <c r="AT127" s="951"/>
      <c r="AU127" s="226"/>
      <c r="AV127" s="226"/>
      <c r="AW127" s="226"/>
      <c r="AX127" s="1018" t="s">
        <v>458</v>
      </c>
      <c r="AY127" s="1019"/>
      <c r="AZ127" s="1019"/>
      <c r="BA127" s="1019"/>
      <c r="BB127" s="1019"/>
      <c r="BC127" s="1019"/>
      <c r="BD127" s="1019"/>
      <c r="BE127" s="1020"/>
      <c r="BF127" s="1021" t="s">
        <v>459</v>
      </c>
      <c r="BG127" s="1019"/>
      <c r="BH127" s="1019"/>
      <c r="BI127" s="1019"/>
      <c r="BJ127" s="1019"/>
      <c r="BK127" s="1019"/>
      <c r="BL127" s="1020"/>
      <c r="BM127" s="1021" t="s">
        <v>460</v>
      </c>
      <c r="BN127" s="1019"/>
      <c r="BO127" s="1019"/>
      <c r="BP127" s="1019"/>
      <c r="BQ127" s="1019"/>
      <c r="BR127" s="1019"/>
      <c r="BS127" s="1020"/>
      <c r="BT127" s="1021" t="s">
        <v>461</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462</v>
      </c>
      <c r="CQ127" s="910"/>
      <c r="CR127" s="910"/>
      <c r="CS127" s="910"/>
      <c r="CT127" s="910"/>
      <c r="CU127" s="910"/>
      <c r="CV127" s="910"/>
      <c r="CW127" s="910"/>
      <c r="CX127" s="910"/>
      <c r="CY127" s="910"/>
      <c r="CZ127" s="910"/>
      <c r="DA127" s="910"/>
      <c r="DB127" s="910"/>
      <c r="DC127" s="910"/>
      <c r="DD127" s="910"/>
      <c r="DE127" s="910"/>
      <c r="DF127" s="911"/>
      <c r="DG127" s="912" t="s">
        <v>122</v>
      </c>
      <c r="DH127" s="913"/>
      <c r="DI127" s="913"/>
      <c r="DJ127" s="913"/>
      <c r="DK127" s="913"/>
      <c r="DL127" s="913" t="s">
        <v>122</v>
      </c>
      <c r="DM127" s="913"/>
      <c r="DN127" s="913"/>
      <c r="DO127" s="913"/>
      <c r="DP127" s="913"/>
      <c r="DQ127" s="913" t="s">
        <v>122</v>
      </c>
      <c r="DR127" s="913"/>
      <c r="DS127" s="913"/>
      <c r="DT127" s="913"/>
      <c r="DU127" s="913"/>
      <c r="DV127" s="914" t="s">
        <v>122</v>
      </c>
      <c r="DW127" s="914"/>
      <c r="DX127" s="914"/>
      <c r="DY127" s="914"/>
      <c r="DZ127" s="915"/>
    </row>
    <row r="128" spans="1:130" s="224" customFormat="1" ht="26.25" customHeight="1" thickBot="1" x14ac:dyDescent="0.25">
      <c r="A128" s="1028" t="s">
        <v>463</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464</v>
      </c>
      <c r="X128" s="1030"/>
      <c r="Y128" s="1030"/>
      <c r="Z128" s="1031"/>
      <c r="AA128" s="1032">
        <v>789289</v>
      </c>
      <c r="AB128" s="1033"/>
      <c r="AC128" s="1033"/>
      <c r="AD128" s="1033"/>
      <c r="AE128" s="1034"/>
      <c r="AF128" s="1035">
        <v>691445</v>
      </c>
      <c r="AG128" s="1033"/>
      <c r="AH128" s="1033"/>
      <c r="AI128" s="1033"/>
      <c r="AJ128" s="1034"/>
      <c r="AK128" s="1035">
        <v>665132</v>
      </c>
      <c r="AL128" s="1033"/>
      <c r="AM128" s="1033"/>
      <c r="AN128" s="1033"/>
      <c r="AO128" s="1034"/>
      <c r="AP128" s="1036"/>
      <c r="AQ128" s="1037"/>
      <c r="AR128" s="1037"/>
      <c r="AS128" s="1037"/>
      <c r="AT128" s="1038"/>
      <c r="AU128" s="226"/>
      <c r="AV128" s="226"/>
      <c r="AW128" s="226"/>
      <c r="AX128" s="883" t="s">
        <v>465</v>
      </c>
      <c r="AY128" s="884"/>
      <c r="AZ128" s="884"/>
      <c r="BA128" s="884"/>
      <c r="BB128" s="884"/>
      <c r="BC128" s="884"/>
      <c r="BD128" s="884"/>
      <c r="BE128" s="885"/>
      <c r="BF128" s="1039" t="s">
        <v>122</v>
      </c>
      <c r="BG128" s="1040"/>
      <c r="BH128" s="1040"/>
      <c r="BI128" s="1040"/>
      <c r="BJ128" s="1040"/>
      <c r="BK128" s="1040"/>
      <c r="BL128" s="1041"/>
      <c r="BM128" s="1039">
        <v>12.57</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466</v>
      </c>
      <c r="CQ128" s="713"/>
      <c r="CR128" s="713"/>
      <c r="CS128" s="713"/>
      <c r="CT128" s="713"/>
      <c r="CU128" s="713"/>
      <c r="CV128" s="713"/>
      <c r="CW128" s="713"/>
      <c r="CX128" s="713"/>
      <c r="CY128" s="713"/>
      <c r="CZ128" s="713"/>
      <c r="DA128" s="713"/>
      <c r="DB128" s="713"/>
      <c r="DC128" s="713"/>
      <c r="DD128" s="713"/>
      <c r="DE128" s="713"/>
      <c r="DF128" s="1023"/>
      <c r="DG128" s="1024" t="s">
        <v>122</v>
      </c>
      <c r="DH128" s="1025"/>
      <c r="DI128" s="1025"/>
      <c r="DJ128" s="1025"/>
      <c r="DK128" s="1025"/>
      <c r="DL128" s="1025" t="s">
        <v>122</v>
      </c>
      <c r="DM128" s="1025"/>
      <c r="DN128" s="1025"/>
      <c r="DO128" s="1025"/>
      <c r="DP128" s="1025"/>
      <c r="DQ128" s="1025" t="s">
        <v>122</v>
      </c>
      <c r="DR128" s="1025"/>
      <c r="DS128" s="1025"/>
      <c r="DT128" s="1025"/>
      <c r="DU128" s="1025"/>
      <c r="DV128" s="1026" t="s">
        <v>122</v>
      </c>
      <c r="DW128" s="1026"/>
      <c r="DX128" s="1026"/>
      <c r="DY128" s="1026"/>
      <c r="DZ128" s="1027"/>
    </row>
    <row r="129" spans="1:131" s="224" customFormat="1" ht="26.25" customHeight="1" x14ac:dyDescent="0.2">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467</v>
      </c>
      <c r="X129" s="1058"/>
      <c r="Y129" s="1058"/>
      <c r="Z129" s="1059"/>
      <c r="AA129" s="945">
        <v>18746389</v>
      </c>
      <c r="AB129" s="946"/>
      <c r="AC129" s="946"/>
      <c r="AD129" s="946"/>
      <c r="AE129" s="947"/>
      <c r="AF129" s="948">
        <v>18145781</v>
      </c>
      <c r="AG129" s="946"/>
      <c r="AH129" s="946"/>
      <c r="AI129" s="946"/>
      <c r="AJ129" s="947"/>
      <c r="AK129" s="948">
        <v>18493270</v>
      </c>
      <c r="AL129" s="946"/>
      <c r="AM129" s="946"/>
      <c r="AN129" s="946"/>
      <c r="AO129" s="947"/>
      <c r="AP129" s="1060"/>
      <c r="AQ129" s="1061"/>
      <c r="AR129" s="1061"/>
      <c r="AS129" s="1061"/>
      <c r="AT129" s="1062"/>
      <c r="AU129" s="227"/>
      <c r="AV129" s="227"/>
      <c r="AW129" s="227"/>
      <c r="AX129" s="1052" t="s">
        <v>468</v>
      </c>
      <c r="AY129" s="910"/>
      <c r="AZ129" s="910"/>
      <c r="BA129" s="910"/>
      <c r="BB129" s="910"/>
      <c r="BC129" s="910"/>
      <c r="BD129" s="910"/>
      <c r="BE129" s="911"/>
      <c r="BF129" s="1053" t="s">
        <v>122</v>
      </c>
      <c r="BG129" s="1054"/>
      <c r="BH129" s="1054"/>
      <c r="BI129" s="1054"/>
      <c r="BJ129" s="1054"/>
      <c r="BK129" s="1054"/>
      <c r="BL129" s="1055"/>
      <c r="BM129" s="1053">
        <v>17.57</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21" t="s">
        <v>469</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470</v>
      </c>
      <c r="X130" s="1058"/>
      <c r="Y130" s="1058"/>
      <c r="Z130" s="1059"/>
      <c r="AA130" s="945">
        <v>2087596</v>
      </c>
      <c r="AB130" s="946"/>
      <c r="AC130" s="946"/>
      <c r="AD130" s="946"/>
      <c r="AE130" s="947"/>
      <c r="AF130" s="948">
        <v>2054186</v>
      </c>
      <c r="AG130" s="946"/>
      <c r="AH130" s="946"/>
      <c r="AI130" s="946"/>
      <c r="AJ130" s="947"/>
      <c r="AK130" s="948">
        <v>2035682</v>
      </c>
      <c r="AL130" s="946"/>
      <c r="AM130" s="946"/>
      <c r="AN130" s="946"/>
      <c r="AO130" s="947"/>
      <c r="AP130" s="1060"/>
      <c r="AQ130" s="1061"/>
      <c r="AR130" s="1061"/>
      <c r="AS130" s="1061"/>
      <c r="AT130" s="1062"/>
      <c r="AU130" s="227"/>
      <c r="AV130" s="227"/>
      <c r="AW130" s="227"/>
      <c r="AX130" s="1052" t="s">
        <v>471</v>
      </c>
      <c r="AY130" s="910"/>
      <c r="AZ130" s="910"/>
      <c r="BA130" s="910"/>
      <c r="BB130" s="910"/>
      <c r="BC130" s="910"/>
      <c r="BD130" s="910"/>
      <c r="BE130" s="911"/>
      <c r="BF130" s="1088">
        <v>0.9</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472</v>
      </c>
      <c r="X131" s="1095"/>
      <c r="Y131" s="1095"/>
      <c r="Z131" s="1096"/>
      <c r="AA131" s="991">
        <v>16658793</v>
      </c>
      <c r="AB131" s="973"/>
      <c r="AC131" s="973"/>
      <c r="AD131" s="973"/>
      <c r="AE131" s="974"/>
      <c r="AF131" s="972">
        <v>16091595</v>
      </c>
      <c r="AG131" s="973"/>
      <c r="AH131" s="973"/>
      <c r="AI131" s="973"/>
      <c r="AJ131" s="974"/>
      <c r="AK131" s="972">
        <v>16457588</v>
      </c>
      <c r="AL131" s="973"/>
      <c r="AM131" s="973"/>
      <c r="AN131" s="973"/>
      <c r="AO131" s="974"/>
      <c r="AP131" s="1097"/>
      <c r="AQ131" s="1098"/>
      <c r="AR131" s="1098"/>
      <c r="AS131" s="1098"/>
      <c r="AT131" s="1099"/>
      <c r="AU131" s="227"/>
      <c r="AV131" s="227"/>
      <c r="AW131" s="227"/>
      <c r="AX131" s="1070" t="s">
        <v>473</v>
      </c>
      <c r="AY131" s="713"/>
      <c r="AZ131" s="713"/>
      <c r="BA131" s="713"/>
      <c r="BB131" s="713"/>
      <c r="BC131" s="713"/>
      <c r="BD131" s="713"/>
      <c r="BE131" s="1023"/>
      <c r="BF131" s="1071" t="s">
        <v>122</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077" t="s">
        <v>474</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475</v>
      </c>
      <c r="W132" s="1081"/>
      <c r="X132" s="1081"/>
      <c r="Y132" s="1081"/>
      <c r="Z132" s="1082"/>
      <c r="AA132" s="1083">
        <v>0.373190303</v>
      </c>
      <c r="AB132" s="1084"/>
      <c r="AC132" s="1084"/>
      <c r="AD132" s="1084"/>
      <c r="AE132" s="1085"/>
      <c r="AF132" s="1086">
        <v>1.1226419759999999</v>
      </c>
      <c r="AG132" s="1084"/>
      <c r="AH132" s="1084"/>
      <c r="AI132" s="1084"/>
      <c r="AJ132" s="1085"/>
      <c r="AK132" s="1086">
        <v>1.4997884260000001</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476</v>
      </c>
      <c r="W133" s="1064"/>
      <c r="X133" s="1064"/>
      <c r="Y133" s="1064"/>
      <c r="Z133" s="1065"/>
      <c r="AA133" s="1066">
        <v>-0.3</v>
      </c>
      <c r="AB133" s="1067"/>
      <c r="AC133" s="1067"/>
      <c r="AD133" s="1067"/>
      <c r="AE133" s="1068"/>
      <c r="AF133" s="1066">
        <v>0.1</v>
      </c>
      <c r="AG133" s="1067"/>
      <c r="AH133" s="1067"/>
      <c r="AI133" s="1067"/>
      <c r="AJ133" s="1068"/>
      <c r="AK133" s="1066">
        <v>0.9</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iLTcbIdoOMoEntErkJ0eMaZnkyqC9e2UmK6TrfrLj/YgaR/8Ib3yQm2yVX72GXePP+haairYOiNaHky5EDvr7A==" saltValue="1GJgq2Cli/VTzsGhRZlIR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Normal="100" zoomScaleSheetLayoutView="100" workbookViewId="0"/>
  </sheetViews>
  <sheetFormatPr defaultColWidth="0" defaultRowHeight="13.5" customHeight="1" zeroHeight="1" x14ac:dyDescent="0.2"/>
  <cols>
    <col min="1" max="120" width="2.7265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477</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RiWv4dmKNF4VoFz9fz+IIGnj18yd0xhLrl9NxP7drR0p0XY31DONSjCZLHHHF3H2kjGWIUk0D02gq92tojRGaA==" saltValue="aethlRic1AJQ/XK+idJhVw=="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4" customWidth="1"/>
    <col min="117" max="16384" width="9"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ezNf7M1xnhp8tdum0+twYzQJcY7jAqyXI3rstJzK/UFKGRAyYc9+ShVKAZHi4UyA3Zdj3rlCWpoPgXF6RoRFOw==" saltValue="SdV0t9NuSIWXQ55dQMEyw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478</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479</v>
      </c>
      <c r="AL6" s="260"/>
      <c r="AM6" s="260"/>
      <c r="AN6" s="260"/>
    </row>
    <row r="7" spans="1:46" ht="13.5" customHeight="1" x14ac:dyDescent="0.2">
      <c r="A7" s="259"/>
      <c r="AK7" s="262"/>
      <c r="AL7" s="263"/>
      <c r="AM7" s="263"/>
      <c r="AN7" s="264"/>
      <c r="AO7" s="1101" t="s">
        <v>480</v>
      </c>
      <c r="AP7" s="265"/>
      <c r="AQ7" s="266" t="s">
        <v>481</v>
      </c>
      <c r="AR7" s="267"/>
    </row>
    <row r="8" spans="1:46" ht="13" x14ac:dyDescent="0.2">
      <c r="A8" s="259"/>
      <c r="AK8" s="268"/>
      <c r="AL8" s="269"/>
      <c r="AM8" s="269"/>
      <c r="AN8" s="270"/>
      <c r="AO8" s="1102"/>
      <c r="AP8" s="271" t="s">
        <v>482</v>
      </c>
      <c r="AQ8" s="272" t="s">
        <v>483</v>
      </c>
      <c r="AR8" s="273" t="s">
        <v>484</v>
      </c>
    </row>
    <row r="9" spans="1:46" ht="13" x14ac:dyDescent="0.2">
      <c r="A9" s="259"/>
      <c r="AK9" s="1103" t="s">
        <v>485</v>
      </c>
      <c r="AL9" s="1104"/>
      <c r="AM9" s="1104"/>
      <c r="AN9" s="1105"/>
      <c r="AO9" s="274">
        <v>6499740</v>
      </c>
      <c r="AP9" s="274">
        <v>83181</v>
      </c>
      <c r="AQ9" s="275">
        <v>73824</v>
      </c>
      <c r="AR9" s="276">
        <v>12.7</v>
      </c>
    </row>
    <row r="10" spans="1:46" ht="13.5" customHeight="1" x14ac:dyDescent="0.2">
      <c r="A10" s="259"/>
      <c r="AK10" s="1103" t="s">
        <v>486</v>
      </c>
      <c r="AL10" s="1104"/>
      <c r="AM10" s="1104"/>
      <c r="AN10" s="1105"/>
      <c r="AO10" s="277">
        <v>5740</v>
      </c>
      <c r="AP10" s="277">
        <v>73</v>
      </c>
      <c r="AQ10" s="278">
        <v>6244</v>
      </c>
      <c r="AR10" s="279">
        <v>-98.8</v>
      </c>
    </row>
    <row r="11" spans="1:46" ht="13.5" customHeight="1" x14ac:dyDescent="0.2">
      <c r="A11" s="259"/>
      <c r="AK11" s="1103" t="s">
        <v>487</v>
      </c>
      <c r="AL11" s="1104"/>
      <c r="AM11" s="1104"/>
      <c r="AN11" s="1105"/>
      <c r="AO11" s="277">
        <v>1032</v>
      </c>
      <c r="AP11" s="277">
        <v>13</v>
      </c>
      <c r="AQ11" s="278">
        <v>1048</v>
      </c>
      <c r="AR11" s="279">
        <v>-98.8</v>
      </c>
    </row>
    <row r="12" spans="1:46" ht="13.5" customHeight="1" x14ac:dyDescent="0.2">
      <c r="A12" s="259"/>
      <c r="AK12" s="1103" t="s">
        <v>488</v>
      </c>
      <c r="AL12" s="1104"/>
      <c r="AM12" s="1104"/>
      <c r="AN12" s="1105"/>
      <c r="AO12" s="277" t="s">
        <v>489</v>
      </c>
      <c r="AP12" s="277" t="s">
        <v>489</v>
      </c>
      <c r="AQ12" s="278">
        <v>8</v>
      </c>
      <c r="AR12" s="279" t="s">
        <v>489</v>
      </c>
    </row>
    <row r="13" spans="1:46" ht="13.5" customHeight="1" x14ac:dyDescent="0.2">
      <c r="A13" s="259"/>
      <c r="AK13" s="1103" t="s">
        <v>490</v>
      </c>
      <c r="AL13" s="1104"/>
      <c r="AM13" s="1104"/>
      <c r="AN13" s="1105"/>
      <c r="AO13" s="277" t="s">
        <v>489</v>
      </c>
      <c r="AP13" s="277" t="s">
        <v>489</v>
      </c>
      <c r="AQ13" s="278">
        <v>2350</v>
      </c>
      <c r="AR13" s="279" t="s">
        <v>489</v>
      </c>
    </row>
    <row r="14" spans="1:46" ht="13.5" customHeight="1" x14ac:dyDescent="0.2">
      <c r="A14" s="259"/>
      <c r="AK14" s="1103" t="s">
        <v>491</v>
      </c>
      <c r="AL14" s="1104"/>
      <c r="AM14" s="1104"/>
      <c r="AN14" s="1105"/>
      <c r="AO14" s="277">
        <v>109242</v>
      </c>
      <c r="AP14" s="277">
        <v>1398</v>
      </c>
      <c r="AQ14" s="278">
        <v>1698</v>
      </c>
      <c r="AR14" s="279">
        <v>-17.7</v>
      </c>
    </row>
    <row r="15" spans="1:46" ht="13.5" customHeight="1" x14ac:dyDescent="0.2">
      <c r="A15" s="259"/>
      <c r="AK15" s="1106" t="s">
        <v>492</v>
      </c>
      <c r="AL15" s="1107"/>
      <c r="AM15" s="1107"/>
      <c r="AN15" s="1108"/>
      <c r="AO15" s="277">
        <v>-106775</v>
      </c>
      <c r="AP15" s="277">
        <v>-1366</v>
      </c>
      <c r="AQ15" s="278">
        <v>-3564</v>
      </c>
      <c r="AR15" s="279">
        <v>-61.7</v>
      </c>
    </row>
    <row r="16" spans="1:46" ht="13" x14ac:dyDescent="0.2">
      <c r="A16" s="259"/>
      <c r="AK16" s="1106" t="s">
        <v>177</v>
      </c>
      <c r="AL16" s="1107"/>
      <c r="AM16" s="1107"/>
      <c r="AN16" s="1108"/>
      <c r="AO16" s="277">
        <v>6508979</v>
      </c>
      <c r="AP16" s="277">
        <v>83299</v>
      </c>
      <c r="AQ16" s="278">
        <v>81608</v>
      </c>
      <c r="AR16" s="279">
        <v>2.1</v>
      </c>
    </row>
    <row r="17" spans="1:46" ht="13" x14ac:dyDescent="0.2">
      <c r="A17" s="259"/>
    </row>
    <row r="18" spans="1:46" ht="13" x14ac:dyDescent="0.2">
      <c r="A18" s="259"/>
      <c r="AQ18" s="280"/>
      <c r="AR18" s="280"/>
    </row>
    <row r="19" spans="1:46" ht="13" x14ac:dyDescent="0.2">
      <c r="A19" s="259"/>
      <c r="AK19" s="255" t="s">
        <v>493</v>
      </c>
    </row>
    <row r="20" spans="1:46" ht="13" x14ac:dyDescent="0.2">
      <c r="A20" s="259"/>
      <c r="AK20" s="281"/>
      <c r="AL20" s="282"/>
      <c r="AM20" s="282"/>
      <c r="AN20" s="283"/>
      <c r="AO20" s="284" t="s">
        <v>494</v>
      </c>
      <c r="AP20" s="285" t="s">
        <v>495</v>
      </c>
      <c r="AQ20" s="286" t="s">
        <v>496</v>
      </c>
      <c r="AR20" s="287"/>
    </row>
    <row r="21" spans="1:46" s="260" customFormat="1" ht="13" x14ac:dyDescent="0.2">
      <c r="A21" s="288"/>
      <c r="AK21" s="1109" t="s">
        <v>497</v>
      </c>
      <c r="AL21" s="1110"/>
      <c r="AM21" s="1110"/>
      <c r="AN21" s="1111"/>
      <c r="AO21" s="289">
        <v>8.92</v>
      </c>
      <c r="AP21" s="290">
        <v>7.59</v>
      </c>
      <c r="AQ21" s="291">
        <v>1.33</v>
      </c>
      <c r="AS21" s="292"/>
      <c r="AT21" s="288"/>
    </row>
    <row r="22" spans="1:46" s="260" customFormat="1" ht="13" x14ac:dyDescent="0.2">
      <c r="A22" s="288"/>
      <c r="AK22" s="1109" t="s">
        <v>498</v>
      </c>
      <c r="AL22" s="1110"/>
      <c r="AM22" s="1110"/>
      <c r="AN22" s="1111"/>
      <c r="AO22" s="293">
        <v>100.9</v>
      </c>
      <c r="AP22" s="294">
        <v>98.2</v>
      </c>
      <c r="AQ22" s="295">
        <v>2.7</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00" t="s">
        <v>499</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ht="13" x14ac:dyDescent="0.2">
      <c r="A27" s="300"/>
      <c r="AS27" s="255"/>
      <c r="AT27" s="255"/>
    </row>
    <row r="28" spans="1:46" ht="16.5" x14ac:dyDescent="0.2">
      <c r="A28" s="256" t="s">
        <v>500</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501</v>
      </c>
      <c r="AL29" s="260"/>
      <c r="AM29" s="260"/>
      <c r="AN29" s="260"/>
      <c r="AS29" s="302"/>
    </row>
    <row r="30" spans="1:46" ht="13.5" customHeight="1" x14ac:dyDescent="0.2">
      <c r="A30" s="259"/>
      <c r="AK30" s="262"/>
      <c r="AL30" s="263"/>
      <c r="AM30" s="263"/>
      <c r="AN30" s="264"/>
      <c r="AO30" s="1101" t="s">
        <v>480</v>
      </c>
      <c r="AP30" s="265"/>
      <c r="AQ30" s="266" t="s">
        <v>481</v>
      </c>
      <c r="AR30" s="267"/>
    </row>
    <row r="31" spans="1:46" ht="13" x14ac:dyDescent="0.2">
      <c r="A31" s="259"/>
      <c r="AK31" s="268"/>
      <c r="AL31" s="269"/>
      <c r="AM31" s="269"/>
      <c r="AN31" s="270"/>
      <c r="AO31" s="1102"/>
      <c r="AP31" s="271" t="s">
        <v>482</v>
      </c>
      <c r="AQ31" s="272" t="s">
        <v>483</v>
      </c>
      <c r="AR31" s="273" t="s">
        <v>484</v>
      </c>
    </row>
    <row r="32" spans="1:46" ht="27" customHeight="1" x14ac:dyDescent="0.2">
      <c r="A32" s="259"/>
      <c r="AK32" s="1117" t="s">
        <v>502</v>
      </c>
      <c r="AL32" s="1118"/>
      <c r="AM32" s="1118"/>
      <c r="AN32" s="1119"/>
      <c r="AO32" s="303">
        <v>2838239</v>
      </c>
      <c r="AP32" s="303">
        <v>36322</v>
      </c>
      <c r="AQ32" s="304">
        <v>42992</v>
      </c>
      <c r="AR32" s="305">
        <v>-15.5</v>
      </c>
    </row>
    <row r="33" spans="1:46" ht="13.5" customHeight="1" x14ac:dyDescent="0.2">
      <c r="A33" s="259"/>
      <c r="AK33" s="1117" t="s">
        <v>503</v>
      </c>
      <c r="AL33" s="1118"/>
      <c r="AM33" s="1118"/>
      <c r="AN33" s="1119"/>
      <c r="AO33" s="303" t="s">
        <v>489</v>
      </c>
      <c r="AP33" s="303" t="s">
        <v>489</v>
      </c>
      <c r="AQ33" s="304" t="s">
        <v>489</v>
      </c>
      <c r="AR33" s="305" t="s">
        <v>489</v>
      </c>
    </row>
    <row r="34" spans="1:46" ht="27" customHeight="1" x14ac:dyDescent="0.2">
      <c r="A34" s="259"/>
      <c r="AK34" s="1117" t="s">
        <v>504</v>
      </c>
      <c r="AL34" s="1118"/>
      <c r="AM34" s="1118"/>
      <c r="AN34" s="1119"/>
      <c r="AO34" s="303" t="s">
        <v>489</v>
      </c>
      <c r="AP34" s="303" t="s">
        <v>489</v>
      </c>
      <c r="AQ34" s="304">
        <v>43</v>
      </c>
      <c r="AR34" s="305" t="s">
        <v>489</v>
      </c>
    </row>
    <row r="35" spans="1:46" ht="27" customHeight="1" x14ac:dyDescent="0.2">
      <c r="A35" s="259"/>
      <c r="AK35" s="1117" t="s">
        <v>505</v>
      </c>
      <c r="AL35" s="1118"/>
      <c r="AM35" s="1118"/>
      <c r="AN35" s="1119"/>
      <c r="AO35" s="303">
        <v>57999</v>
      </c>
      <c r="AP35" s="303">
        <v>742</v>
      </c>
      <c r="AQ35" s="304">
        <v>11969</v>
      </c>
      <c r="AR35" s="305">
        <v>-93.8</v>
      </c>
    </row>
    <row r="36" spans="1:46" ht="27" customHeight="1" x14ac:dyDescent="0.2">
      <c r="A36" s="259"/>
      <c r="AK36" s="1117" t="s">
        <v>506</v>
      </c>
      <c r="AL36" s="1118"/>
      <c r="AM36" s="1118"/>
      <c r="AN36" s="1119"/>
      <c r="AO36" s="303">
        <v>51405</v>
      </c>
      <c r="AP36" s="303">
        <v>658</v>
      </c>
      <c r="AQ36" s="304">
        <v>2138</v>
      </c>
      <c r="AR36" s="305">
        <v>-69.2</v>
      </c>
    </row>
    <row r="37" spans="1:46" ht="13.5" customHeight="1" x14ac:dyDescent="0.2">
      <c r="A37" s="259"/>
      <c r="AK37" s="1117" t="s">
        <v>507</v>
      </c>
      <c r="AL37" s="1118"/>
      <c r="AM37" s="1118"/>
      <c r="AN37" s="1119"/>
      <c r="AO37" s="303" t="s">
        <v>489</v>
      </c>
      <c r="AP37" s="303" t="s">
        <v>489</v>
      </c>
      <c r="AQ37" s="304">
        <v>592</v>
      </c>
      <c r="AR37" s="305" t="s">
        <v>489</v>
      </c>
    </row>
    <row r="38" spans="1:46" ht="27" customHeight="1" x14ac:dyDescent="0.2">
      <c r="A38" s="259"/>
      <c r="AK38" s="1120" t="s">
        <v>508</v>
      </c>
      <c r="AL38" s="1121"/>
      <c r="AM38" s="1121"/>
      <c r="AN38" s="1122"/>
      <c r="AO38" s="306" t="s">
        <v>489</v>
      </c>
      <c r="AP38" s="306" t="s">
        <v>489</v>
      </c>
      <c r="AQ38" s="307">
        <v>2</v>
      </c>
      <c r="AR38" s="295" t="s">
        <v>489</v>
      </c>
      <c r="AS38" s="302"/>
    </row>
    <row r="39" spans="1:46" ht="13" x14ac:dyDescent="0.2">
      <c r="A39" s="259"/>
      <c r="AK39" s="1120" t="s">
        <v>509</v>
      </c>
      <c r="AL39" s="1121"/>
      <c r="AM39" s="1121"/>
      <c r="AN39" s="1122"/>
      <c r="AO39" s="303">
        <v>-665132</v>
      </c>
      <c r="AP39" s="303">
        <v>-8512</v>
      </c>
      <c r="AQ39" s="304">
        <v>-5777</v>
      </c>
      <c r="AR39" s="305">
        <v>47.3</v>
      </c>
      <c r="AS39" s="302"/>
    </row>
    <row r="40" spans="1:46" ht="27" customHeight="1" x14ac:dyDescent="0.2">
      <c r="A40" s="259"/>
      <c r="AK40" s="1117" t="s">
        <v>510</v>
      </c>
      <c r="AL40" s="1118"/>
      <c r="AM40" s="1118"/>
      <c r="AN40" s="1119"/>
      <c r="AO40" s="303">
        <v>-2035682</v>
      </c>
      <c r="AP40" s="303">
        <v>-26052</v>
      </c>
      <c r="AQ40" s="304">
        <v>-36457</v>
      </c>
      <c r="AR40" s="305">
        <v>-28.5</v>
      </c>
      <c r="AS40" s="302"/>
    </row>
    <row r="41" spans="1:46" ht="13" x14ac:dyDescent="0.2">
      <c r="A41" s="259"/>
      <c r="AK41" s="1123" t="s">
        <v>287</v>
      </c>
      <c r="AL41" s="1124"/>
      <c r="AM41" s="1124"/>
      <c r="AN41" s="1125"/>
      <c r="AO41" s="303">
        <v>246829</v>
      </c>
      <c r="AP41" s="303">
        <v>3159</v>
      </c>
      <c r="AQ41" s="304">
        <v>15502</v>
      </c>
      <c r="AR41" s="305">
        <v>-79.599999999999994</v>
      </c>
      <c r="AS41" s="302"/>
    </row>
    <row r="42" spans="1:46" ht="13" x14ac:dyDescent="0.2">
      <c r="A42" s="259"/>
      <c r="AK42" s="308"/>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511</v>
      </c>
    </row>
    <row r="48" spans="1:46" ht="13" x14ac:dyDescent="0.2">
      <c r="A48" s="259"/>
      <c r="AK48" s="313" t="s">
        <v>512</v>
      </c>
      <c r="AL48" s="313"/>
      <c r="AM48" s="313"/>
      <c r="AN48" s="313"/>
      <c r="AO48" s="313"/>
      <c r="AP48" s="313"/>
      <c r="AQ48" s="314"/>
      <c r="AR48" s="313"/>
    </row>
    <row r="49" spans="1:44" ht="13.5" customHeight="1" x14ac:dyDescent="0.2">
      <c r="A49" s="259"/>
      <c r="AK49" s="315"/>
      <c r="AL49" s="316"/>
      <c r="AM49" s="1112" t="s">
        <v>480</v>
      </c>
      <c r="AN49" s="1114" t="s">
        <v>513</v>
      </c>
      <c r="AO49" s="1115"/>
      <c r="AP49" s="1115"/>
      <c r="AQ49" s="1115"/>
      <c r="AR49" s="1116"/>
    </row>
    <row r="50" spans="1:44" ht="13" x14ac:dyDescent="0.2">
      <c r="A50" s="259"/>
      <c r="AK50" s="317"/>
      <c r="AL50" s="318"/>
      <c r="AM50" s="1113"/>
      <c r="AN50" s="319" t="s">
        <v>514</v>
      </c>
      <c r="AO50" s="320" t="s">
        <v>515</v>
      </c>
      <c r="AP50" s="321" t="s">
        <v>516</v>
      </c>
      <c r="AQ50" s="322" t="s">
        <v>517</v>
      </c>
      <c r="AR50" s="323" t="s">
        <v>518</v>
      </c>
    </row>
    <row r="51" spans="1:44" ht="13" x14ac:dyDescent="0.2">
      <c r="A51" s="259"/>
      <c r="AK51" s="315" t="s">
        <v>519</v>
      </c>
      <c r="AL51" s="316"/>
      <c r="AM51" s="324">
        <v>4607453</v>
      </c>
      <c r="AN51" s="325">
        <v>57422</v>
      </c>
      <c r="AO51" s="326">
        <v>70.900000000000006</v>
      </c>
      <c r="AP51" s="327">
        <v>62383</v>
      </c>
      <c r="AQ51" s="328">
        <v>14.1</v>
      </c>
      <c r="AR51" s="329">
        <v>56.8</v>
      </c>
    </row>
    <row r="52" spans="1:44" ht="13" x14ac:dyDescent="0.2">
      <c r="A52" s="259"/>
      <c r="AK52" s="330"/>
      <c r="AL52" s="331" t="s">
        <v>520</v>
      </c>
      <c r="AM52" s="332">
        <v>3090754</v>
      </c>
      <c r="AN52" s="333">
        <v>38519</v>
      </c>
      <c r="AO52" s="334">
        <v>102.5</v>
      </c>
      <c r="AP52" s="335">
        <v>35325</v>
      </c>
      <c r="AQ52" s="336">
        <v>7.6</v>
      </c>
      <c r="AR52" s="337">
        <v>94.9</v>
      </c>
    </row>
    <row r="53" spans="1:44" ht="13" x14ac:dyDescent="0.2">
      <c r="A53" s="259"/>
      <c r="AK53" s="315" t="s">
        <v>521</v>
      </c>
      <c r="AL53" s="316"/>
      <c r="AM53" s="324">
        <v>3709063</v>
      </c>
      <c r="AN53" s="325">
        <v>46584</v>
      </c>
      <c r="AO53" s="326">
        <v>-18.899999999999999</v>
      </c>
      <c r="AP53" s="327">
        <v>63812</v>
      </c>
      <c r="AQ53" s="328">
        <v>2.2999999999999998</v>
      </c>
      <c r="AR53" s="329">
        <v>-21.2</v>
      </c>
    </row>
    <row r="54" spans="1:44" ht="13" x14ac:dyDescent="0.2">
      <c r="A54" s="259"/>
      <c r="AK54" s="330"/>
      <c r="AL54" s="331" t="s">
        <v>520</v>
      </c>
      <c r="AM54" s="332">
        <v>2290528</v>
      </c>
      <c r="AN54" s="333">
        <v>28768</v>
      </c>
      <c r="AO54" s="334">
        <v>-25.3</v>
      </c>
      <c r="AP54" s="335">
        <v>33848</v>
      </c>
      <c r="AQ54" s="336">
        <v>-4.2</v>
      </c>
      <c r="AR54" s="337">
        <v>-21.1</v>
      </c>
    </row>
    <row r="55" spans="1:44" ht="13" x14ac:dyDescent="0.2">
      <c r="A55" s="259"/>
      <c r="AK55" s="315" t="s">
        <v>522</v>
      </c>
      <c r="AL55" s="316"/>
      <c r="AM55" s="324">
        <v>4911663</v>
      </c>
      <c r="AN55" s="325">
        <v>61968</v>
      </c>
      <c r="AO55" s="326">
        <v>33</v>
      </c>
      <c r="AP55" s="327">
        <v>54225</v>
      </c>
      <c r="AQ55" s="328">
        <v>-15</v>
      </c>
      <c r="AR55" s="329">
        <v>48</v>
      </c>
    </row>
    <row r="56" spans="1:44" ht="13" x14ac:dyDescent="0.2">
      <c r="A56" s="259"/>
      <c r="AK56" s="330"/>
      <c r="AL56" s="331" t="s">
        <v>520</v>
      </c>
      <c r="AM56" s="332">
        <v>3157381</v>
      </c>
      <c r="AN56" s="333">
        <v>39835</v>
      </c>
      <c r="AO56" s="334">
        <v>38.5</v>
      </c>
      <c r="AP56" s="335">
        <v>27337</v>
      </c>
      <c r="AQ56" s="336">
        <v>-19.2</v>
      </c>
      <c r="AR56" s="337">
        <v>57.7</v>
      </c>
    </row>
    <row r="57" spans="1:44" ht="13" x14ac:dyDescent="0.2">
      <c r="A57" s="259"/>
      <c r="AK57" s="315" t="s">
        <v>523</v>
      </c>
      <c r="AL57" s="316"/>
      <c r="AM57" s="324">
        <v>4533520</v>
      </c>
      <c r="AN57" s="325">
        <v>57630</v>
      </c>
      <c r="AO57" s="326">
        <v>-7</v>
      </c>
      <c r="AP57" s="327">
        <v>54016</v>
      </c>
      <c r="AQ57" s="328">
        <v>-0.4</v>
      </c>
      <c r="AR57" s="329">
        <v>-6.6</v>
      </c>
    </row>
    <row r="58" spans="1:44" ht="13" x14ac:dyDescent="0.2">
      <c r="A58" s="259"/>
      <c r="AK58" s="330"/>
      <c r="AL58" s="331" t="s">
        <v>520</v>
      </c>
      <c r="AM58" s="332">
        <v>2951051</v>
      </c>
      <c r="AN58" s="333">
        <v>37514</v>
      </c>
      <c r="AO58" s="334">
        <v>-5.8</v>
      </c>
      <c r="AP58" s="335">
        <v>28078</v>
      </c>
      <c r="AQ58" s="336">
        <v>2.7</v>
      </c>
      <c r="AR58" s="337">
        <v>-8.5</v>
      </c>
    </row>
    <row r="59" spans="1:44" ht="13" x14ac:dyDescent="0.2">
      <c r="A59" s="259"/>
      <c r="AK59" s="315" t="s">
        <v>524</v>
      </c>
      <c r="AL59" s="316"/>
      <c r="AM59" s="324">
        <v>4221456</v>
      </c>
      <c r="AN59" s="325">
        <v>54024</v>
      </c>
      <c r="AO59" s="326">
        <v>-6.3</v>
      </c>
      <c r="AP59" s="327">
        <v>52786</v>
      </c>
      <c r="AQ59" s="328">
        <v>-2.2999999999999998</v>
      </c>
      <c r="AR59" s="329">
        <v>-4</v>
      </c>
    </row>
    <row r="60" spans="1:44" ht="13" x14ac:dyDescent="0.2">
      <c r="A60" s="259"/>
      <c r="AK60" s="330"/>
      <c r="AL60" s="331" t="s">
        <v>520</v>
      </c>
      <c r="AM60" s="332">
        <v>2373148</v>
      </c>
      <c r="AN60" s="333">
        <v>30370</v>
      </c>
      <c r="AO60" s="334">
        <v>-19</v>
      </c>
      <c r="AP60" s="335">
        <v>28742</v>
      </c>
      <c r="AQ60" s="336">
        <v>2.4</v>
      </c>
      <c r="AR60" s="337">
        <v>-21.4</v>
      </c>
    </row>
    <row r="61" spans="1:44" ht="13" x14ac:dyDescent="0.2">
      <c r="A61" s="259"/>
      <c r="AK61" s="315" t="s">
        <v>525</v>
      </c>
      <c r="AL61" s="338"/>
      <c r="AM61" s="324">
        <v>4396631</v>
      </c>
      <c r="AN61" s="325">
        <v>55526</v>
      </c>
      <c r="AO61" s="326">
        <v>14.3</v>
      </c>
      <c r="AP61" s="327">
        <v>57444</v>
      </c>
      <c r="AQ61" s="339">
        <v>-0.3</v>
      </c>
      <c r="AR61" s="329">
        <v>14.6</v>
      </c>
    </row>
    <row r="62" spans="1:44" ht="13" x14ac:dyDescent="0.2">
      <c r="A62" s="259"/>
      <c r="AK62" s="330"/>
      <c r="AL62" s="331" t="s">
        <v>520</v>
      </c>
      <c r="AM62" s="332">
        <v>2772572</v>
      </c>
      <c r="AN62" s="333">
        <v>35001</v>
      </c>
      <c r="AO62" s="334">
        <v>18.2</v>
      </c>
      <c r="AP62" s="335">
        <v>30666</v>
      </c>
      <c r="AQ62" s="336">
        <v>-2.1</v>
      </c>
      <c r="AR62" s="337">
        <v>20.3</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 hidden="1" x14ac:dyDescent="0.2"/>
    <row r="71" spans="1:46" ht="13" hidden="1" x14ac:dyDescent="0.2"/>
    <row r="72" spans="1:46" ht="13" hidden="1" x14ac:dyDescent="0.2"/>
    <row r="73" spans="1:46" ht="13" hidden="1" x14ac:dyDescent="0.2"/>
  </sheetData>
  <sheetProtection algorithmName="SHA-512" hashValue="2zcKDciPj+nfcL6vczzT31F1zKqufaZxoNgSPp0nHtUxLn8JRWVBmsP51t4Nuivzc7396B2ayoV84EpGrSQ30Q==" saltValue="lGJBgI/IOdcxryrC3Jk82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477</v>
      </c>
    </row>
    <row r="121" spans="125:125" ht="13.5" hidden="1" customHeight="1" x14ac:dyDescent="0.2">
      <c r="DU121" s="253"/>
    </row>
  </sheetData>
  <sheetProtection algorithmName="SHA-512" hashValue="e3T3mYfzN//4AkN5xp4khZGphKP7CWHrGPtn91c1l7vcb2EULpEToGc4vAYtISIYZOCcW52mthKQvdpvnH1NlA==" saltValue="qrIqJ0NDtFe9xGwfxvZOX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477</v>
      </c>
    </row>
  </sheetData>
  <sheetProtection algorithmName="SHA-512" hashValue="XlEdauoO4HYFe5BA9cSwSjSZf5f8l63qVsXl6qsGeJGUok6Z1xFA5fSzIc8Fh37MyHBT3qxXX3Q1AGBon3TkzA==" saltValue="3gWOYvi6E4k68PxTuV87B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527</v>
      </c>
      <c r="G46" s="8" t="s">
        <v>528</v>
      </c>
      <c r="H46" s="8" t="s">
        <v>529</v>
      </c>
      <c r="I46" s="8" t="s">
        <v>530</v>
      </c>
      <c r="J46" s="9" t="s">
        <v>531</v>
      </c>
    </row>
    <row r="47" spans="2:10" ht="57.75" customHeight="1" x14ac:dyDescent="0.2">
      <c r="B47" s="10"/>
      <c r="C47" s="1126" t="s">
        <v>3</v>
      </c>
      <c r="D47" s="1126"/>
      <c r="E47" s="1127"/>
      <c r="F47" s="11">
        <v>23.26</v>
      </c>
      <c r="G47" s="12">
        <v>25.68</v>
      </c>
      <c r="H47" s="12">
        <v>29.16</v>
      </c>
      <c r="I47" s="12">
        <v>38.130000000000003</v>
      </c>
      <c r="J47" s="13">
        <v>33</v>
      </c>
    </row>
    <row r="48" spans="2:10" ht="57.75" customHeight="1" x14ac:dyDescent="0.2">
      <c r="B48" s="14"/>
      <c r="C48" s="1128" t="s">
        <v>4</v>
      </c>
      <c r="D48" s="1128"/>
      <c r="E48" s="1129"/>
      <c r="F48" s="15">
        <v>12.06</v>
      </c>
      <c r="G48" s="16">
        <v>13.68</v>
      </c>
      <c r="H48" s="16">
        <v>16.96</v>
      </c>
      <c r="I48" s="16">
        <v>8.51</v>
      </c>
      <c r="J48" s="17">
        <v>10.65</v>
      </c>
    </row>
    <row r="49" spans="2:10" ht="57.75" customHeight="1" thickBot="1" x14ac:dyDescent="0.25">
      <c r="B49" s="18"/>
      <c r="C49" s="1130" t="s">
        <v>5</v>
      </c>
      <c r="D49" s="1130"/>
      <c r="E49" s="1131"/>
      <c r="F49" s="19">
        <v>1.27</v>
      </c>
      <c r="G49" s="20">
        <v>2.09</v>
      </c>
      <c r="H49" s="20">
        <v>6.2</v>
      </c>
      <c r="I49" s="20" t="s">
        <v>532</v>
      </c>
      <c r="J49" s="21" t="s">
        <v>533</v>
      </c>
    </row>
    <row r="50" spans="2:10" ht="13" x14ac:dyDescent="0.2"/>
  </sheetData>
  <sheetProtection algorithmName="SHA-512" hashValue="j7qJIu6P5XBtK28fFFhJ55doVgIhcpeqr2rocjS3Z58OwvUtf+TaLIpNCE8wJ/C8m58HOQtzz286X1zUiaqAGQ==" saltValue="0jxH5PjSZwFzQeu9mLnnu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51"/>
  <sheetViews>
    <sheetView showGridLines="0"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2">
      <c r="A34" s="22"/>
      <c r="B34" s="31"/>
      <c r="C34" s="1136" t="s">
        <v>534</v>
      </c>
      <c r="D34" s="1136"/>
      <c r="E34" s="1137"/>
      <c r="F34" s="32">
        <v>126.93</v>
      </c>
      <c r="G34" s="33">
        <v>148.05000000000001</v>
      </c>
      <c r="H34" s="33">
        <v>184.59</v>
      </c>
      <c r="I34" s="33">
        <v>220.64</v>
      </c>
      <c r="J34" s="34">
        <v>230.19</v>
      </c>
      <c r="K34" s="22"/>
      <c r="L34" s="22"/>
      <c r="M34" s="22"/>
      <c r="N34" s="22"/>
      <c r="O34" s="22"/>
      <c r="P34" s="22"/>
    </row>
    <row r="35" spans="1:16" ht="39" customHeight="1" x14ac:dyDescent="0.2">
      <c r="A35" s="22"/>
      <c r="B35" s="35"/>
      <c r="C35" s="1132" t="s">
        <v>535</v>
      </c>
      <c r="D35" s="1132"/>
      <c r="E35" s="1133"/>
      <c r="F35" s="36">
        <v>2.1800000000000002</v>
      </c>
      <c r="G35" s="37">
        <v>6.45</v>
      </c>
      <c r="H35" s="37">
        <v>13.64</v>
      </c>
      <c r="I35" s="37">
        <v>17.2</v>
      </c>
      <c r="J35" s="38">
        <v>15.44</v>
      </c>
      <c r="K35" s="22"/>
      <c r="L35" s="22"/>
      <c r="M35" s="22"/>
      <c r="N35" s="22"/>
      <c r="O35" s="22"/>
      <c r="P35" s="22"/>
    </row>
    <row r="36" spans="1:16" ht="39" customHeight="1" x14ac:dyDescent="0.2">
      <c r="A36" s="22"/>
      <c r="B36" s="35"/>
      <c r="C36" s="1132" t="s">
        <v>536</v>
      </c>
      <c r="D36" s="1132"/>
      <c r="E36" s="1133"/>
      <c r="F36" s="36">
        <v>8.9600000000000009</v>
      </c>
      <c r="G36" s="37">
        <v>10.54</v>
      </c>
      <c r="H36" s="37">
        <v>11.19</v>
      </c>
      <c r="I36" s="37">
        <v>4.75</v>
      </c>
      <c r="J36" s="38">
        <v>6.38</v>
      </c>
      <c r="K36" s="22"/>
      <c r="L36" s="22"/>
      <c r="M36" s="22"/>
      <c r="N36" s="22"/>
      <c r="O36" s="22"/>
      <c r="P36" s="22"/>
    </row>
    <row r="37" spans="1:16" ht="39" customHeight="1" x14ac:dyDescent="0.2">
      <c r="A37" s="22"/>
      <c r="B37" s="35"/>
      <c r="C37" s="1132" t="s">
        <v>537</v>
      </c>
      <c r="D37" s="1132"/>
      <c r="E37" s="1133"/>
      <c r="F37" s="36">
        <v>6.54</v>
      </c>
      <c r="G37" s="37">
        <v>6.2</v>
      </c>
      <c r="H37" s="37">
        <v>5.84</v>
      </c>
      <c r="I37" s="37">
        <v>4.4000000000000004</v>
      </c>
      <c r="J37" s="38">
        <v>5.31</v>
      </c>
      <c r="K37" s="22"/>
      <c r="L37" s="22"/>
      <c r="M37" s="22"/>
      <c r="N37" s="22"/>
      <c r="O37" s="22"/>
      <c r="P37" s="22"/>
    </row>
    <row r="38" spans="1:16" ht="39" customHeight="1" x14ac:dyDescent="0.2">
      <c r="A38" s="22"/>
      <c r="B38" s="35"/>
      <c r="C38" s="1132" t="s">
        <v>538</v>
      </c>
      <c r="D38" s="1132"/>
      <c r="E38" s="1133"/>
      <c r="F38" s="36">
        <v>2.72</v>
      </c>
      <c r="G38" s="37">
        <v>3.13</v>
      </c>
      <c r="H38" s="37">
        <v>2.79</v>
      </c>
      <c r="I38" s="37">
        <v>3.34</v>
      </c>
      <c r="J38" s="38">
        <v>3.83</v>
      </c>
      <c r="K38" s="22"/>
      <c r="L38" s="22"/>
      <c r="M38" s="22"/>
      <c r="N38" s="22"/>
      <c r="O38" s="22"/>
      <c r="P38" s="22"/>
    </row>
    <row r="39" spans="1:16" ht="39" customHeight="1" x14ac:dyDescent="0.2">
      <c r="A39" s="22"/>
      <c r="B39" s="35"/>
      <c r="C39" s="1132" t="s">
        <v>539</v>
      </c>
      <c r="D39" s="1132"/>
      <c r="E39" s="1133"/>
      <c r="F39" s="36">
        <v>1.9</v>
      </c>
      <c r="G39" s="37">
        <v>2.2599999999999998</v>
      </c>
      <c r="H39" s="37">
        <v>2.61</v>
      </c>
      <c r="I39" s="37">
        <v>2.4</v>
      </c>
      <c r="J39" s="38">
        <v>2.69</v>
      </c>
      <c r="K39" s="22"/>
      <c r="L39" s="22"/>
      <c r="M39" s="22"/>
      <c r="N39" s="22"/>
      <c r="O39" s="22"/>
      <c r="P39" s="22"/>
    </row>
    <row r="40" spans="1:16" ht="39" customHeight="1" x14ac:dyDescent="0.2">
      <c r="A40" s="22"/>
      <c r="B40" s="35"/>
      <c r="C40" s="1132" t="s">
        <v>540</v>
      </c>
      <c r="D40" s="1132"/>
      <c r="E40" s="1133"/>
      <c r="F40" s="36">
        <v>0.88</v>
      </c>
      <c r="G40" s="37">
        <v>1.1499999999999999</v>
      </c>
      <c r="H40" s="37">
        <v>3.58</v>
      </c>
      <c r="I40" s="37">
        <v>0.4</v>
      </c>
      <c r="J40" s="38">
        <v>0.48</v>
      </c>
      <c r="K40" s="22"/>
      <c r="L40" s="22"/>
      <c r="M40" s="22"/>
      <c r="N40" s="22"/>
      <c r="O40" s="22"/>
      <c r="P40" s="22"/>
    </row>
    <row r="41" spans="1:16" ht="39" customHeight="1" x14ac:dyDescent="0.2">
      <c r="A41" s="22"/>
      <c r="B41" s="35"/>
      <c r="C41" s="1132" t="s">
        <v>541</v>
      </c>
      <c r="D41" s="1132"/>
      <c r="E41" s="1133"/>
      <c r="F41" s="36">
        <v>0.18</v>
      </c>
      <c r="G41" s="37">
        <v>0.18</v>
      </c>
      <c r="H41" s="37">
        <v>0.18</v>
      </c>
      <c r="I41" s="37">
        <v>0.22</v>
      </c>
      <c r="J41" s="38">
        <v>0.21</v>
      </c>
      <c r="K41" s="22"/>
      <c r="L41" s="22"/>
      <c r="M41" s="22"/>
      <c r="N41" s="22"/>
      <c r="O41" s="22"/>
      <c r="P41" s="22"/>
    </row>
    <row r="42" spans="1:16" ht="39" customHeight="1" x14ac:dyDescent="0.2">
      <c r="A42" s="22"/>
      <c r="B42" s="39"/>
      <c r="C42" s="1132" t="s">
        <v>542</v>
      </c>
      <c r="D42" s="1132"/>
      <c r="E42" s="1133"/>
      <c r="F42" s="36" t="s">
        <v>489</v>
      </c>
      <c r="G42" s="37" t="s">
        <v>489</v>
      </c>
      <c r="H42" s="37" t="s">
        <v>489</v>
      </c>
      <c r="I42" s="37" t="s">
        <v>489</v>
      </c>
      <c r="J42" s="38" t="s">
        <v>489</v>
      </c>
      <c r="K42" s="22"/>
      <c r="L42" s="22"/>
      <c r="M42" s="22"/>
      <c r="N42" s="22"/>
      <c r="O42" s="22"/>
      <c r="P42" s="22"/>
    </row>
    <row r="43" spans="1:16" ht="39" customHeight="1" thickBot="1" x14ac:dyDescent="0.25">
      <c r="A43" s="22"/>
      <c r="B43" s="40"/>
      <c r="C43" s="1134" t="s">
        <v>543</v>
      </c>
      <c r="D43" s="1134"/>
      <c r="E43" s="1135"/>
      <c r="F43" s="41">
        <v>0.48</v>
      </c>
      <c r="G43" s="42">
        <v>1.89</v>
      </c>
      <c r="H43" s="42">
        <v>1.49</v>
      </c>
      <c r="I43" s="42">
        <v>0.34</v>
      </c>
      <c r="J43" s="43">
        <v>0.04</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row r="49" s="23" customFormat="1" ht="13.5" hidden="1" customHeight="1" x14ac:dyDescent="0.2"/>
    <row r="50" s="23" customFormat="1" ht="13.5" hidden="1" customHeight="1" x14ac:dyDescent="0.2"/>
    <row r="51" s="23" customFormat="1" ht="13.5" hidden="1" customHeight="1" x14ac:dyDescent="0.2"/>
  </sheetData>
  <sheetProtection algorithmName="SHA-512" hashValue="K+xlPfHCoWiZHq4LIHWUurvtFTpHLSz7EoHFA8kbD8SGV/i+2tnrAdAa99RGt7zt1UmopQtv+WUrGkmEflqdug==" saltValue="vLKvJNy7PMg40NSlM5wCL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3">
      <c r="A44" s="46"/>
      <c r="B44" s="49" t="s">
        <v>8</v>
      </c>
      <c r="C44" s="50"/>
      <c r="D44" s="50"/>
      <c r="E44" s="51"/>
      <c r="F44" s="51"/>
      <c r="G44" s="51"/>
      <c r="H44" s="51"/>
      <c r="I44" s="51"/>
      <c r="J44" s="52" t="s">
        <v>2</v>
      </c>
      <c r="K44" s="53" t="s">
        <v>527</v>
      </c>
      <c r="L44" s="54" t="s">
        <v>528</v>
      </c>
      <c r="M44" s="54" t="s">
        <v>529</v>
      </c>
      <c r="N44" s="54" t="s">
        <v>530</v>
      </c>
      <c r="O44" s="55" t="s">
        <v>531</v>
      </c>
      <c r="P44" s="46"/>
      <c r="Q44" s="46"/>
      <c r="R44" s="46"/>
      <c r="S44" s="46"/>
      <c r="T44" s="46"/>
      <c r="U44" s="46"/>
    </row>
    <row r="45" spans="1:21" ht="30.75" customHeight="1" x14ac:dyDescent="0.2">
      <c r="A45" s="46"/>
      <c r="B45" s="1138" t="s">
        <v>9</v>
      </c>
      <c r="C45" s="1139"/>
      <c r="D45" s="56"/>
      <c r="E45" s="1144" t="s">
        <v>10</v>
      </c>
      <c r="F45" s="1144"/>
      <c r="G45" s="1144"/>
      <c r="H45" s="1144"/>
      <c r="I45" s="1144"/>
      <c r="J45" s="1145"/>
      <c r="K45" s="57">
        <v>3051</v>
      </c>
      <c r="L45" s="58">
        <v>2779</v>
      </c>
      <c r="M45" s="58">
        <v>2885</v>
      </c>
      <c r="N45" s="58">
        <v>2872</v>
      </c>
      <c r="O45" s="59">
        <v>2838</v>
      </c>
      <c r="P45" s="46"/>
      <c r="Q45" s="46"/>
      <c r="R45" s="46"/>
      <c r="S45" s="46"/>
      <c r="T45" s="46"/>
      <c r="U45" s="46"/>
    </row>
    <row r="46" spans="1:21" ht="30.75" customHeight="1" x14ac:dyDescent="0.2">
      <c r="A46" s="46"/>
      <c r="B46" s="1140"/>
      <c r="C46" s="1141"/>
      <c r="D46" s="60"/>
      <c r="E46" s="1146" t="s">
        <v>11</v>
      </c>
      <c r="F46" s="1146"/>
      <c r="G46" s="1146"/>
      <c r="H46" s="1146"/>
      <c r="I46" s="1146"/>
      <c r="J46" s="1147"/>
      <c r="K46" s="61" t="s">
        <v>489</v>
      </c>
      <c r="L46" s="62" t="s">
        <v>489</v>
      </c>
      <c r="M46" s="62" t="s">
        <v>489</v>
      </c>
      <c r="N46" s="62" t="s">
        <v>489</v>
      </c>
      <c r="O46" s="63" t="s">
        <v>489</v>
      </c>
      <c r="P46" s="46"/>
      <c r="Q46" s="46"/>
      <c r="R46" s="46"/>
      <c r="S46" s="46"/>
      <c r="T46" s="46"/>
      <c r="U46" s="46"/>
    </row>
    <row r="47" spans="1:21" ht="30.75" customHeight="1" x14ac:dyDescent="0.2">
      <c r="A47" s="46"/>
      <c r="B47" s="1140"/>
      <c r="C47" s="1141"/>
      <c r="D47" s="60"/>
      <c r="E47" s="1146" t="s">
        <v>12</v>
      </c>
      <c r="F47" s="1146"/>
      <c r="G47" s="1146"/>
      <c r="H47" s="1146"/>
      <c r="I47" s="1146"/>
      <c r="J47" s="1147"/>
      <c r="K47" s="61" t="s">
        <v>489</v>
      </c>
      <c r="L47" s="62" t="s">
        <v>489</v>
      </c>
      <c r="M47" s="62" t="s">
        <v>489</v>
      </c>
      <c r="N47" s="62" t="s">
        <v>489</v>
      </c>
      <c r="O47" s="63" t="s">
        <v>489</v>
      </c>
      <c r="P47" s="46"/>
      <c r="Q47" s="46"/>
      <c r="R47" s="46"/>
      <c r="S47" s="46"/>
      <c r="T47" s="46"/>
      <c r="U47" s="46"/>
    </row>
    <row r="48" spans="1:21" ht="30.75" customHeight="1" x14ac:dyDescent="0.2">
      <c r="A48" s="46"/>
      <c r="B48" s="1140"/>
      <c r="C48" s="1141"/>
      <c r="D48" s="60"/>
      <c r="E48" s="1146" t="s">
        <v>13</v>
      </c>
      <c r="F48" s="1146"/>
      <c r="G48" s="1146"/>
      <c r="H48" s="1146"/>
      <c r="I48" s="1146"/>
      <c r="J48" s="1147"/>
      <c r="K48" s="61">
        <v>2</v>
      </c>
      <c r="L48" s="62">
        <v>3</v>
      </c>
      <c r="M48" s="62">
        <v>2</v>
      </c>
      <c r="N48" s="62">
        <v>3</v>
      </c>
      <c r="O48" s="63">
        <v>58</v>
      </c>
      <c r="P48" s="46"/>
      <c r="Q48" s="46"/>
      <c r="R48" s="46"/>
      <c r="S48" s="46"/>
      <c r="T48" s="46"/>
      <c r="U48" s="46"/>
    </row>
    <row r="49" spans="1:21" ht="30.75" customHeight="1" x14ac:dyDescent="0.2">
      <c r="A49" s="46"/>
      <c r="B49" s="1140"/>
      <c r="C49" s="1141"/>
      <c r="D49" s="60"/>
      <c r="E49" s="1146" t="s">
        <v>14</v>
      </c>
      <c r="F49" s="1146"/>
      <c r="G49" s="1146"/>
      <c r="H49" s="1146"/>
      <c r="I49" s="1146"/>
      <c r="J49" s="1147"/>
      <c r="K49" s="61">
        <v>52</v>
      </c>
      <c r="L49" s="62">
        <v>52</v>
      </c>
      <c r="M49" s="62">
        <v>52</v>
      </c>
      <c r="N49" s="62">
        <v>52</v>
      </c>
      <c r="O49" s="63">
        <v>51</v>
      </c>
      <c r="P49" s="46"/>
      <c r="Q49" s="46"/>
      <c r="R49" s="46"/>
      <c r="S49" s="46"/>
      <c r="T49" s="46"/>
      <c r="U49" s="46"/>
    </row>
    <row r="50" spans="1:21" ht="30.75" customHeight="1" x14ac:dyDescent="0.2">
      <c r="A50" s="46"/>
      <c r="B50" s="1140"/>
      <c r="C50" s="1141"/>
      <c r="D50" s="60"/>
      <c r="E50" s="1146" t="s">
        <v>15</v>
      </c>
      <c r="F50" s="1146"/>
      <c r="G50" s="1146"/>
      <c r="H50" s="1146"/>
      <c r="I50" s="1146"/>
      <c r="J50" s="1147"/>
      <c r="K50" s="61" t="s">
        <v>489</v>
      </c>
      <c r="L50" s="62" t="s">
        <v>489</v>
      </c>
      <c r="M50" s="62" t="s">
        <v>489</v>
      </c>
      <c r="N50" s="62" t="s">
        <v>489</v>
      </c>
      <c r="O50" s="63" t="s">
        <v>489</v>
      </c>
      <c r="P50" s="46"/>
      <c r="Q50" s="46"/>
      <c r="R50" s="46"/>
      <c r="S50" s="46"/>
      <c r="T50" s="46"/>
      <c r="U50" s="46"/>
    </row>
    <row r="51" spans="1:21" ht="30.75" customHeight="1" x14ac:dyDescent="0.2">
      <c r="A51" s="46"/>
      <c r="B51" s="1142"/>
      <c r="C51" s="1143"/>
      <c r="D51" s="64"/>
      <c r="E51" s="1146" t="s">
        <v>16</v>
      </c>
      <c r="F51" s="1146"/>
      <c r="G51" s="1146"/>
      <c r="H51" s="1146"/>
      <c r="I51" s="1146"/>
      <c r="J51" s="1147"/>
      <c r="K51" s="61" t="s">
        <v>489</v>
      </c>
      <c r="L51" s="62" t="s">
        <v>489</v>
      </c>
      <c r="M51" s="62" t="s">
        <v>489</v>
      </c>
      <c r="N51" s="62" t="s">
        <v>489</v>
      </c>
      <c r="O51" s="63" t="s">
        <v>489</v>
      </c>
      <c r="P51" s="46"/>
      <c r="Q51" s="46"/>
      <c r="R51" s="46"/>
      <c r="S51" s="46"/>
      <c r="T51" s="46"/>
      <c r="U51" s="46"/>
    </row>
    <row r="52" spans="1:21" ht="30.75" customHeight="1" x14ac:dyDescent="0.2">
      <c r="A52" s="46"/>
      <c r="B52" s="1148" t="s">
        <v>17</v>
      </c>
      <c r="C52" s="1149"/>
      <c r="D52" s="64"/>
      <c r="E52" s="1146" t="s">
        <v>18</v>
      </c>
      <c r="F52" s="1146"/>
      <c r="G52" s="1146"/>
      <c r="H52" s="1146"/>
      <c r="I52" s="1146"/>
      <c r="J52" s="1147"/>
      <c r="K52" s="61">
        <v>3151</v>
      </c>
      <c r="L52" s="62">
        <v>3006</v>
      </c>
      <c r="M52" s="62">
        <v>2877</v>
      </c>
      <c r="N52" s="62">
        <v>2744</v>
      </c>
      <c r="O52" s="63">
        <v>2701</v>
      </c>
      <c r="P52" s="46"/>
      <c r="Q52" s="46"/>
      <c r="R52" s="46"/>
      <c r="S52" s="46"/>
      <c r="T52" s="46"/>
      <c r="U52" s="46"/>
    </row>
    <row r="53" spans="1:21" ht="30.75" customHeight="1" thickBot="1" x14ac:dyDescent="0.25">
      <c r="A53" s="46"/>
      <c r="B53" s="1150" t="s">
        <v>19</v>
      </c>
      <c r="C53" s="1151"/>
      <c r="D53" s="65"/>
      <c r="E53" s="1152" t="s">
        <v>20</v>
      </c>
      <c r="F53" s="1152"/>
      <c r="G53" s="1152"/>
      <c r="H53" s="1152"/>
      <c r="I53" s="1152"/>
      <c r="J53" s="1153"/>
      <c r="K53" s="66">
        <v>-46</v>
      </c>
      <c r="L53" s="67">
        <v>-172</v>
      </c>
      <c r="M53" s="67">
        <v>62</v>
      </c>
      <c r="N53" s="67">
        <v>183</v>
      </c>
      <c r="O53" s="68">
        <v>246</v>
      </c>
      <c r="P53" s="46"/>
      <c r="Q53" s="46"/>
      <c r="R53" s="46"/>
      <c r="S53" s="46"/>
      <c r="T53" s="46"/>
      <c r="U53" s="46"/>
    </row>
    <row r="54" spans="1:21" ht="24" customHeight="1" x14ac:dyDescent="0.2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3">
      <c r="A57" s="46"/>
      <c r="B57" s="74"/>
      <c r="C57" s="75"/>
      <c r="D57" s="75"/>
      <c r="E57" s="76"/>
      <c r="F57" s="76"/>
      <c r="G57" s="76"/>
      <c r="H57" s="76"/>
      <c r="I57" s="76"/>
      <c r="J57" s="77" t="s">
        <v>2</v>
      </c>
      <c r="K57" s="78" t="s">
        <v>544</v>
      </c>
      <c r="L57" s="79" t="s">
        <v>545</v>
      </c>
      <c r="M57" s="79" t="s">
        <v>546</v>
      </c>
      <c r="N57" s="79" t="s">
        <v>547</v>
      </c>
      <c r="O57" s="80" t="s">
        <v>548</v>
      </c>
      <c r="P57" s="46"/>
      <c r="Q57" s="46"/>
      <c r="R57" s="46"/>
      <c r="S57" s="46"/>
      <c r="T57" s="46"/>
      <c r="U57" s="46"/>
    </row>
    <row r="58" spans="1:21" ht="31.5" customHeight="1" x14ac:dyDescent="0.2">
      <c r="B58" s="1154" t="s">
        <v>24</v>
      </c>
      <c r="C58" s="1155"/>
      <c r="D58" s="1160" t="s">
        <v>25</v>
      </c>
      <c r="E58" s="1161"/>
      <c r="F58" s="1161"/>
      <c r="G58" s="1161"/>
      <c r="H58" s="1161"/>
      <c r="I58" s="1161"/>
      <c r="J58" s="1162"/>
      <c r="K58" s="81" t="s">
        <v>549</v>
      </c>
      <c r="L58" s="82" t="s">
        <v>549</v>
      </c>
      <c r="M58" s="82" t="s">
        <v>549</v>
      </c>
      <c r="N58" s="82" t="s">
        <v>549</v>
      </c>
      <c r="O58" s="83" t="s">
        <v>549</v>
      </c>
    </row>
    <row r="59" spans="1:21" ht="31.5" customHeight="1" x14ac:dyDescent="0.2">
      <c r="B59" s="1156"/>
      <c r="C59" s="1157"/>
      <c r="D59" s="1163" t="s">
        <v>26</v>
      </c>
      <c r="E59" s="1164"/>
      <c r="F59" s="1164"/>
      <c r="G59" s="1164"/>
      <c r="H59" s="1164"/>
      <c r="I59" s="1164"/>
      <c r="J59" s="1165"/>
      <c r="K59" s="84" t="s">
        <v>549</v>
      </c>
      <c r="L59" s="85" t="s">
        <v>549</v>
      </c>
      <c r="M59" s="85" t="s">
        <v>549</v>
      </c>
      <c r="N59" s="85" t="s">
        <v>549</v>
      </c>
      <c r="O59" s="86" t="s">
        <v>549</v>
      </c>
    </row>
    <row r="60" spans="1:21" ht="31.5" customHeight="1" thickBot="1" x14ac:dyDescent="0.25">
      <c r="B60" s="1158"/>
      <c r="C60" s="1159"/>
      <c r="D60" s="1166" t="s">
        <v>27</v>
      </c>
      <c r="E60" s="1167"/>
      <c r="F60" s="1167"/>
      <c r="G60" s="1167"/>
      <c r="H60" s="1167"/>
      <c r="I60" s="1167"/>
      <c r="J60" s="1168"/>
      <c r="K60" s="87" t="s">
        <v>549</v>
      </c>
      <c r="L60" s="88" t="s">
        <v>549</v>
      </c>
      <c r="M60" s="88" t="s">
        <v>549</v>
      </c>
      <c r="N60" s="88" t="s">
        <v>549</v>
      </c>
      <c r="O60" s="89" t="s">
        <v>549</v>
      </c>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p67j2jpguN0cpBC0YmxoDCz1+ToxEizZ50WBOhvKlX4h8vRDsF6obr29YH7K5nwlHHL8XoWSwyjtzRlgIK36sQ==" saltValue="P2dBU17jhFDhQSmFE1b6n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3">
      <c r="B40" s="96" t="s">
        <v>8</v>
      </c>
      <c r="C40" s="97"/>
      <c r="D40" s="97"/>
      <c r="E40" s="98"/>
      <c r="F40" s="98"/>
      <c r="G40" s="98"/>
      <c r="H40" s="99" t="s">
        <v>2</v>
      </c>
      <c r="I40" s="100" t="s">
        <v>527</v>
      </c>
      <c r="J40" s="101" t="s">
        <v>528</v>
      </c>
      <c r="K40" s="101" t="s">
        <v>529</v>
      </c>
      <c r="L40" s="101" t="s">
        <v>530</v>
      </c>
      <c r="M40" s="102" t="s">
        <v>531</v>
      </c>
    </row>
    <row r="41" spans="2:13" ht="27.75" customHeight="1" x14ac:dyDescent="0.2">
      <c r="B41" s="1169" t="s">
        <v>30</v>
      </c>
      <c r="C41" s="1170"/>
      <c r="D41" s="103"/>
      <c r="E41" s="1175" t="s">
        <v>31</v>
      </c>
      <c r="F41" s="1175"/>
      <c r="G41" s="1175"/>
      <c r="H41" s="1176"/>
      <c r="I41" s="342">
        <v>25500</v>
      </c>
      <c r="J41" s="343">
        <v>25140</v>
      </c>
      <c r="K41" s="343">
        <v>24958</v>
      </c>
      <c r="L41" s="343">
        <v>23848</v>
      </c>
      <c r="M41" s="344">
        <v>22435</v>
      </c>
    </row>
    <row r="42" spans="2:13" ht="27.75" customHeight="1" x14ac:dyDescent="0.2">
      <c r="B42" s="1171"/>
      <c r="C42" s="1172"/>
      <c r="D42" s="104"/>
      <c r="E42" s="1177" t="s">
        <v>32</v>
      </c>
      <c r="F42" s="1177"/>
      <c r="G42" s="1177"/>
      <c r="H42" s="1178"/>
      <c r="I42" s="345">
        <v>203</v>
      </c>
      <c r="J42" s="346">
        <v>188</v>
      </c>
      <c r="K42" s="346">
        <v>172</v>
      </c>
      <c r="L42" s="346">
        <v>156</v>
      </c>
      <c r="M42" s="347">
        <v>140</v>
      </c>
    </row>
    <row r="43" spans="2:13" ht="27.75" customHeight="1" x14ac:dyDescent="0.2">
      <c r="B43" s="1171"/>
      <c r="C43" s="1172"/>
      <c r="D43" s="104"/>
      <c r="E43" s="1177" t="s">
        <v>33</v>
      </c>
      <c r="F43" s="1177"/>
      <c r="G43" s="1177"/>
      <c r="H43" s="1178"/>
      <c r="I43" s="345">
        <v>7461</v>
      </c>
      <c r="J43" s="346">
        <v>16</v>
      </c>
      <c r="K43" s="346">
        <v>13</v>
      </c>
      <c r="L43" s="346">
        <v>1683</v>
      </c>
      <c r="M43" s="347">
        <v>2173</v>
      </c>
    </row>
    <row r="44" spans="2:13" ht="27.75" customHeight="1" x14ac:dyDescent="0.2">
      <c r="B44" s="1171"/>
      <c r="C44" s="1172"/>
      <c r="D44" s="104"/>
      <c r="E44" s="1177" t="s">
        <v>34</v>
      </c>
      <c r="F44" s="1177"/>
      <c r="G44" s="1177"/>
      <c r="H44" s="1178"/>
      <c r="I44" s="345">
        <v>503</v>
      </c>
      <c r="J44" s="346">
        <v>453</v>
      </c>
      <c r="K44" s="346">
        <v>402</v>
      </c>
      <c r="L44" s="346">
        <v>352</v>
      </c>
      <c r="M44" s="347">
        <v>324</v>
      </c>
    </row>
    <row r="45" spans="2:13" ht="27.75" customHeight="1" x14ac:dyDescent="0.2">
      <c r="B45" s="1171"/>
      <c r="C45" s="1172"/>
      <c r="D45" s="104"/>
      <c r="E45" s="1177" t="s">
        <v>35</v>
      </c>
      <c r="F45" s="1177"/>
      <c r="G45" s="1177"/>
      <c r="H45" s="1178"/>
      <c r="I45" s="345">
        <v>3005</v>
      </c>
      <c r="J45" s="346">
        <v>3245</v>
      </c>
      <c r="K45" s="346">
        <v>3414</v>
      </c>
      <c r="L45" s="346">
        <v>3538</v>
      </c>
      <c r="M45" s="347">
        <v>3706</v>
      </c>
    </row>
    <row r="46" spans="2:13" ht="27.75" customHeight="1" x14ac:dyDescent="0.2">
      <c r="B46" s="1171"/>
      <c r="C46" s="1172"/>
      <c r="D46" s="105"/>
      <c r="E46" s="1177" t="s">
        <v>36</v>
      </c>
      <c r="F46" s="1177"/>
      <c r="G46" s="1177"/>
      <c r="H46" s="1178"/>
      <c r="I46" s="345" t="s">
        <v>489</v>
      </c>
      <c r="J46" s="346" t="s">
        <v>489</v>
      </c>
      <c r="K46" s="346" t="s">
        <v>489</v>
      </c>
      <c r="L46" s="346" t="s">
        <v>489</v>
      </c>
      <c r="M46" s="347" t="s">
        <v>489</v>
      </c>
    </row>
    <row r="47" spans="2:13" ht="27.75" customHeight="1" x14ac:dyDescent="0.2">
      <c r="B47" s="1171"/>
      <c r="C47" s="1172"/>
      <c r="D47" s="106"/>
      <c r="E47" s="1179" t="s">
        <v>37</v>
      </c>
      <c r="F47" s="1180"/>
      <c r="G47" s="1180"/>
      <c r="H47" s="1181"/>
      <c r="I47" s="345" t="s">
        <v>489</v>
      </c>
      <c r="J47" s="346" t="s">
        <v>489</v>
      </c>
      <c r="K47" s="346" t="s">
        <v>489</v>
      </c>
      <c r="L47" s="346" t="s">
        <v>489</v>
      </c>
      <c r="M47" s="347" t="s">
        <v>489</v>
      </c>
    </row>
    <row r="48" spans="2:13" ht="27.75" customHeight="1" x14ac:dyDescent="0.2">
      <c r="B48" s="1171"/>
      <c r="C48" s="1172"/>
      <c r="D48" s="104"/>
      <c r="E48" s="1177" t="s">
        <v>38</v>
      </c>
      <c r="F48" s="1177"/>
      <c r="G48" s="1177"/>
      <c r="H48" s="1178"/>
      <c r="I48" s="345" t="s">
        <v>489</v>
      </c>
      <c r="J48" s="346" t="s">
        <v>489</v>
      </c>
      <c r="K48" s="346" t="s">
        <v>489</v>
      </c>
      <c r="L48" s="346" t="s">
        <v>489</v>
      </c>
      <c r="M48" s="347" t="s">
        <v>489</v>
      </c>
    </row>
    <row r="49" spans="2:13" ht="27.75" customHeight="1" x14ac:dyDescent="0.2">
      <c r="B49" s="1173"/>
      <c r="C49" s="1174"/>
      <c r="D49" s="104"/>
      <c r="E49" s="1177" t="s">
        <v>39</v>
      </c>
      <c r="F49" s="1177"/>
      <c r="G49" s="1177"/>
      <c r="H49" s="1178"/>
      <c r="I49" s="345" t="s">
        <v>489</v>
      </c>
      <c r="J49" s="346" t="s">
        <v>489</v>
      </c>
      <c r="K49" s="346" t="s">
        <v>489</v>
      </c>
      <c r="L49" s="346" t="s">
        <v>489</v>
      </c>
      <c r="M49" s="347" t="s">
        <v>489</v>
      </c>
    </row>
    <row r="50" spans="2:13" ht="27.75" customHeight="1" x14ac:dyDescent="0.2">
      <c r="B50" s="1182" t="s">
        <v>40</v>
      </c>
      <c r="C50" s="1183"/>
      <c r="D50" s="107"/>
      <c r="E50" s="1177" t="s">
        <v>41</v>
      </c>
      <c r="F50" s="1177"/>
      <c r="G50" s="1177"/>
      <c r="H50" s="1178"/>
      <c r="I50" s="345">
        <v>10545</v>
      </c>
      <c r="J50" s="346">
        <v>13871</v>
      </c>
      <c r="K50" s="346">
        <v>17176</v>
      </c>
      <c r="L50" s="346">
        <v>23039</v>
      </c>
      <c r="M50" s="347">
        <v>27351</v>
      </c>
    </row>
    <row r="51" spans="2:13" ht="27.75" customHeight="1" x14ac:dyDescent="0.2">
      <c r="B51" s="1171"/>
      <c r="C51" s="1172"/>
      <c r="D51" s="104"/>
      <c r="E51" s="1177" t="s">
        <v>42</v>
      </c>
      <c r="F51" s="1177"/>
      <c r="G51" s="1177"/>
      <c r="H51" s="1178"/>
      <c r="I51" s="345">
        <v>4898</v>
      </c>
      <c r="J51" s="346">
        <v>4426</v>
      </c>
      <c r="K51" s="346">
        <v>4218</v>
      </c>
      <c r="L51" s="346">
        <v>3634</v>
      </c>
      <c r="M51" s="347">
        <v>3189</v>
      </c>
    </row>
    <row r="52" spans="2:13" ht="27.75" customHeight="1" x14ac:dyDescent="0.2">
      <c r="B52" s="1173"/>
      <c r="C52" s="1174"/>
      <c r="D52" s="104"/>
      <c r="E52" s="1177" t="s">
        <v>43</v>
      </c>
      <c r="F52" s="1177"/>
      <c r="G52" s="1177"/>
      <c r="H52" s="1178"/>
      <c r="I52" s="345">
        <v>23016</v>
      </c>
      <c r="J52" s="346">
        <v>22867</v>
      </c>
      <c r="K52" s="346">
        <v>23028</v>
      </c>
      <c r="L52" s="346">
        <v>22641</v>
      </c>
      <c r="M52" s="347">
        <v>21845</v>
      </c>
    </row>
    <row r="53" spans="2:13" ht="27.75" customHeight="1" thickBot="1" x14ac:dyDescent="0.25">
      <c r="B53" s="1184" t="s">
        <v>19</v>
      </c>
      <c r="C53" s="1185"/>
      <c r="D53" s="108"/>
      <c r="E53" s="1186" t="s">
        <v>44</v>
      </c>
      <c r="F53" s="1186"/>
      <c r="G53" s="1186"/>
      <c r="H53" s="1187"/>
      <c r="I53" s="348">
        <v>-1786</v>
      </c>
      <c r="J53" s="349">
        <v>-12123</v>
      </c>
      <c r="K53" s="349">
        <v>-15462</v>
      </c>
      <c r="L53" s="349">
        <v>-19737</v>
      </c>
      <c r="M53" s="350">
        <v>-23607</v>
      </c>
    </row>
    <row r="54" spans="2:13" ht="27.75" customHeight="1" x14ac:dyDescent="0.25">
      <c r="B54" s="109"/>
      <c r="C54" s="110"/>
      <c r="D54" s="110"/>
      <c r="E54" s="111"/>
      <c r="F54" s="111"/>
      <c r="G54" s="111"/>
      <c r="H54" s="111"/>
      <c r="I54" s="112"/>
      <c r="J54" s="112"/>
      <c r="K54" s="112"/>
      <c r="L54" s="112"/>
      <c r="M54" s="112"/>
    </row>
    <row r="55" spans="2:13" ht="13" x14ac:dyDescent="0.2"/>
  </sheetData>
  <sheetProtection algorithmName="SHA-512" hashValue="yOEPKgjnApSXW5MklCyh9BPzcdxe0kXpQasEgjVzK32J0IAcJNNV+GTkDA8S120DISGmnZyLhPjWp+4Xk4cpBw==" saltValue="EEdUT6BZsZ17MqyNMl7yH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82"/>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s="1" customFormat="1" ht="16.5" customHeight="1" x14ac:dyDescent="0.2"/>
    <row r="38" s="1" customFormat="1" ht="16.5" customHeight="1" x14ac:dyDescent="0.2"/>
    <row r="39" s="1" customFormat="1" ht="16.5" customHeight="1" x14ac:dyDescent="0.2"/>
    <row r="40" s="1" customFormat="1" ht="16.5" customHeight="1" x14ac:dyDescent="0.2"/>
    <row r="41" s="1" customFormat="1" ht="16.5" customHeight="1" x14ac:dyDescent="0.2"/>
    <row r="42" s="1" customFormat="1" ht="16.5" customHeight="1" x14ac:dyDescent="0.2"/>
    <row r="43" s="1" customFormat="1" ht="16.5" customHeight="1" x14ac:dyDescent="0.2"/>
    <row r="44" s="1" customFormat="1" ht="16.5" customHeight="1" x14ac:dyDescent="0.2"/>
    <row r="45" s="1" customFormat="1" ht="16.5" customHeight="1" x14ac:dyDescent="0.2"/>
    <row r="46" s="1" customFormat="1" ht="16.5" customHeight="1" x14ac:dyDescent="0.2"/>
    <row r="47" s="1" customFormat="1" ht="16.5" customHeight="1" x14ac:dyDescent="0.2"/>
    <row r="48" s="1"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45</v>
      </c>
    </row>
    <row r="54" spans="2:8" ht="29.25" customHeight="1" thickBot="1" x14ac:dyDescent="0.35">
      <c r="B54" s="114" t="s">
        <v>1</v>
      </c>
      <c r="C54" s="115"/>
      <c r="D54" s="115"/>
      <c r="E54" s="116" t="s">
        <v>2</v>
      </c>
      <c r="F54" s="117" t="s">
        <v>529</v>
      </c>
      <c r="G54" s="117" t="s">
        <v>530</v>
      </c>
      <c r="H54" s="118" t="s">
        <v>531</v>
      </c>
    </row>
    <row r="55" spans="2:8" ht="52.5" customHeight="1" x14ac:dyDescent="0.2">
      <c r="B55" s="119"/>
      <c r="C55" s="1196" t="s">
        <v>46</v>
      </c>
      <c r="D55" s="1196"/>
      <c r="E55" s="1197"/>
      <c r="F55" s="120">
        <v>5467</v>
      </c>
      <c r="G55" s="120">
        <v>6919</v>
      </c>
      <c r="H55" s="121">
        <v>6103</v>
      </c>
    </row>
    <row r="56" spans="2:8" ht="52.5" customHeight="1" x14ac:dyDescent="0.2">
      <c r="B56" s="122"/>
      <c r="C56" s="1198" t="s">
        <v>47</v>
      </c>
      <c r="D56" s="1198"/>
      <c r="E56" s="1199"/>
      <c r="F56" s="123">
        <v>276</v>
      </c>
      <c r="G56" s="123">
        <v>277</v>
      </c>
      <c r="H56" s="124">
        <v>279</v>
      </c>
    </row>
    <row r="57" spans="2:8" ht="53.25" customHeight="1" x14ac:dyDescent="0.2">
      <c r="B57" s="122"/>
      <c r="C57" s="1200" t="s">
        <v>48</v>
      </c>
      <c r="D57" s="1200"/>
      <c r="E57" s="1201"/>
      <c r="F57" s="125">
        <v>11013</v>
      </c>
      <c r="G57" s="125">
        <v>15421</v>
      </c>
      <c r="H57" s="126">
        <v>20969</v>
      </c>
    </row>
    <row r="58" spans="2:8" ht="45.75" customHeight="1" x14ac:dyDescent="0.2">
      <c r="B58" s="127"/>
      <c r="C58" s="1188" t="s">
        <v>557</v>
      </c>
      <c r="D58" s="1189"/>
      <c r="E58" s="1190"/>
      <c r="F58" s="128">
        <v>6024</v>
      </c>
      <c r="G58" s="128">
        <v>9913</v>
      </c>
      <c r="H58" s="129">
        <v>16006</v>
      </c>
    </row>
    <row r="59" spans="2:8" ht="45.75" customHeight="1" x14ac:dyDescent="0.2">
      <c r="B59" s="127"/>
      <c r="C59" s="1188" t="s">
        <v>558</v>
      </c>
      <c r="D59" s="1189"/>
      <c r="E59" s="1190"/>
      <c r="F59" s="128">
        <v>2375</v>
      </c>
      <c r="G59" s="128">
        <v>2325</v>
      </c>
      <c r="H59" s="129">
        <v>2340</v>
      </c>
    </row>
    <row r="60" spans="2:8" ht="45.75" customHeight="1" x14ac:dyDescent="0.2">
      <c r="B60" s="127"/>
      <c r="C60" s="1188" t="s">
        <v>559</v>
      </c>
      <c r="D60" s="1189"/>
      <c r="E60" s="1190"/>
      <c r="F60" s="128">
        <v>710</v>
      </c>
      <c r="G60" s="128">
        <v>1408</v>
      </c>
      <c r="H60" s="129">
        <v>1485</v>
      </c>
    </row>
    <row r="61" spans="2:8" ht="45.75" customHeight="1" x14ac:dyDescent="0.2">
      <c r="B61" s="127"/>
      <c r="C61" s="1188" t="s">
        <v>560</v>
      </c>
      <c r="D61" s="1189"/>
      <c r="E61" s="1190"/>
      <c r="F61" s="128">
        <v>430</v>
      </c>
      <c r="G61" s="128">
        <v>430</v>
      </c>
      <c r="H61" s="129">
        <v>430</v>
      </c>
    </row>
    <row r="62" spans="2:8" ht="45.75" customHeight="1" thickBot="1" x14ac:dyDescent="0.25">
      <c r="B62" s="130"/>
      <c r="C62" s="1191" t="s">
        <v>561</v>
      </c>
      <c r="D62" s="1192"/>
      <c r="E62" s="1193"/>
      <c r="F62" s="131">
        <v>254</v>
      </c>
      <c r="G62" s="131">
        <v>252</v>
      </c>
      <c r="H62" s="132">
        <v>252</v>
      </c>
    </row>
    <row r="63" spans="2:8" ht="52.5" customHeight="1" thickBot="1" x14ac:dyDescent="0.25">
      <c r="B63" s="133"/>
      <c r="C63" s="1194" t="s">
        <v>49</v>
      </c>
      <c r="D63" s="1194"/>
      <c r="E63" s="1195"/>
      <c r="F63" s="134">
        <v>16756</v>
      </c>
      <c r="G63" s="134">
        <v>22617</v>
      </c>
      <c r="H63" s="135">
        <v>27351</v>
      </c>
    </row>
    <row r="64" spans="2:8" ht="13" x14ac:dyDescent="0.2"/>
    <row r="65" s="1" customFormat="1" ht="13.5" hidden="1" customHeight="1" x14ac:dyDescent="0.2"/>
    <row r="66" s="1" customFormat="1" ht="13.5" hidden="1" customHeight="1" x14ac:dyDescent="0.2"/>
    <row r="67" s="1" customFormat="1" ht="13.5" hidden="1" customHeight="1" x14ac:dyDescent="0.2"/>
    <row r="68" s="1" customFormat="1" ht="13.5" hidden="1" customHeight="1" x14ac:dyDescent="0.2"/>
    <row r="69" s="1" customFormat="1" ht="13.5" hidden="1" customHeight="1" x14ac:dyDescent="0.2"/>
    <row r="70" s="1" customFormat="1" ht="13.5" hidden="1" customHeight="1" x14ac:dyDescent="0.2"/>
    <row r="71" s="1" customFormat="1" ht="13.5" hidden="1" customHeight="1" x14ac:dyDescent="0.2"/>
    <row r="72" s="1" customFormat="1" ht="13.5" hidden="1" customHeight="1" x14ac:dyDescent="0.2"/>
    <row r="73" s="1" customFormat="1" ht="13.5" hidden="1" customHeight="1" x14ac:dyDescent="0.2"/>
    <row r="74" s="1" customFormat="1" ht="13.5" hidden="1" customHeight="1" x14ac:dyDescent="0.2"/>
    <row r="75" s="1" customFormat="1" ht="13.5" hidden="1" customHeight="1" x14ac:dyDescent="0.2"/>
    <row r="76" s="1" customFormat="1" ht="13.5" hidden="1" customHeight="1" x14ac:dyDescent="0.2"/>
    <row r="77" s="1" customFormat="1" ht="13.5" hidden="1" customHeight="1" x14ac:dyDescent="0.2"/>
    <row r="78" s="1" customFormat="1" ht="13.5" hidden="1" customHeight="1" x14ac:dyDescent="0.2"/>
    <row r="79" s="1" customFormat="1" ht="13.5" hidden="1" customHeight="1" x14ac:dyDescent="0.2"/>
    <row r="80" s="1" customFormat="1" ht="13.5" hidden="1" customHeight="1" x14ac:dyDescent="0.2"/>
    <row r="81" s="1" customFormat="1" ht="13.5" hidden="1" customHeight="1" x14ac:dyDescent="0.2"/>
    <row r="82" s="1" customFormat="1" ht="13.5" hidden="1" customHeight="1" x14ac:dyDescent="0.2"/>
  </sheetData>
  <sheetProtection algorithmName="SHA-512" hashValue="rztivkzb0qnK8P4Z8jBhg9rS/Qms+wxFuIXICiYzV2xKJnbAy1KBq9w4C6Wi1q8/Aj2L75CLMpoKuLUKWyyIQA==" saltValue="VH5k8C0Jjf6V2PYH1bfJe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50</v>
      </c>
      <c r="E2" s="147"/>
      <c r="F2" s="148" t="s">
        <v>526</v>
      </c>
      <c r="G2" s="149"/>
      <c r="H2" s="150"/>
    </row>
    <row r="3" spans="1:8" x14ac:dyDescent="0.2">
      <c r="A3" s="146" t="s">
        <v>519</v>
      </c>
      <c r="B3" s="151"/>
      <c r="C3" s="152"/>
      <c r="D3" s="153">
        <v>57422</v>
      </c>
      <c r="E3" s="154"/>
      <c r="F3" s="155">
        <v>62383</v>
      </c>
      <c r="G3" s="156"/>
      <c r="H3" s="157"/>
    </row>
    <row r="4" spans="1:8" x14ac:dyDescent="0.2">
      <c r="A4" s="158"/>
      <c r="B4" s="159"/>
      <c r="C4" s="160"/>
      <c r="D4" s="161">
        <v>38519</v>
      </c>
      <c r="E4" s="162"/>
      <c r="F4" s="163">
        <v>35325</v>
      </c>
      <c r="G4" s="164"/>
      <c r="H4" s="165"/>
    </row>
    <row r="5" spans="1:8" x14ac:dyDescent="0.2">
      <c r="A5" s="146" t="s">
        <v>521</v>
      </c>
      <c r="B5" s="151"/>
      <c r="C5" s="152"/>
      <c r="D5" s="153">
        <v>46584</v>
      </c>
      <c r="E5" s="154"/>
      <c r="F5" s="155">
        <v>63812</v>
      </c>
      <c r="G5" s="156"/>
      <c r="H5" s="157"/>
    </row>
    <row r="6" spans="1:8" x14ac:dyDescent="0.2">
      <c r="A6" s="158"/>
      <c r="B6" s="159"/>
      <c r="C6" s="160"/>
      <c r="D6" s="161">
        <v>28768</v>
      </c>
      <c r="E6" s="162"/>
      <c r="F6" s="163">
        <v>33848</v>
      </c>
      <c r="G6" s="164"/>
      <c r="H6" s="165"/>
    </row>
    <row r="7" spans="1:8" x14ac:dyDescent="0.2">
      <c r="A7" s="146" t="s">
        <v>522</v>
      </c>
      <c r="B7" s="151"/>
      <c r="C7" s="152"/>
      <c r="D7" s="153">
        <v>61968</v>
      </c>
      <c r="E7" s="154"/>
      <c r="F7" s="155">
        <v>54225</v>
      </c>
      <c r="G7" s="156"/>
      <c r="H7" s="157"/>
    </row>
    <row r="8" spans="1:8" x14ac:dyDescent="0.2">
      <c r="A8" s="158"/>
      <c r="B8" s="159"/>
      <c r="C8" s="160"/>
      <c r="D8" s="161">
        <v>39835</v>
      </c>
      <c r="E8" s="162"/>
      <c r="F8" s="163">
        <v>27337</v>
      </c>
      <c r="G8" s="164"/>
      <c r="H8" s="165"/>
    </row>
    <row r="9" spans="1:8" x14ac:dyDescent="0.2">
      <c r="A9" s="146" t="s">
        <v>523</v>
      </c>
      <c r="B9" s="151"/>
      <c r="C9" s="152"/>
      <c r="D9" s="153">
        <v>57630</v>
      </c>
      <c r="E9" s="154"/>
      <c r="F9" s="155">
        <v>54016</v>
      </c>
      <c r="G9" s="156"/>
      <c r="H9" s="157"/>
    </row>
    <row r="10" spans="1:8" x14ac:dyDescent="0.2">
      <c r="A10" s="158"/>
      <c r="B10" s="159"/>
      <c r="C10" s="160"/>
      <c r="D10" s="161">
        <v>37514</v>
      </c>
      <c r="E10" s="162"/>
      <c r="F10" s="163">
        <v>28078</v>
      </c>
      <c r="G10" s="164"/>
      <c r="H10" s="165"/>
    </row>
    <row r="11" spans="1:8" x14ac:dyDescent="0.2">
      <c r="A11" s="146" t="s">
        <v>524</v>
      </c>
      <c r="B11" s="151"/>
      <c r="C11" s="152"/>
      <c r="D11" s="153">
        <v>54024</v>
      </c>
      <c r="E11" s="154"/>
      <c r="F11" s="155">
        <v>52786</v>
      </c>
      <c r="G11" s="156"/>
      <c r="H11" s="157"/>
    </row>
    <row r="12" spans="1:8" x14ac:dyDescent="0.2">
      <c r="A12" s="158"/>
      <c r="B12" s="159"/>
      <c r="C12" s="166"/>
      <c r="D12" s="161">
        <v>30370</v>
      </c>
      <c r="E12" s="162"/>
      <c r="F12" s="163">
        <v>28742</v>
      </c>
      <c r="G12" s="164"/>
      <c r="H12" s="165"/>
    </row>
    <row r="13" spans="1:8" x14ac:dyDescent="0.2">
      <c r="A13" s="146"/>
      <c r="B13" s="151"/>
      <c r="C13" s="152"/>
      <c r="D13" s="153">
        <v>55526</v>
      </c>
      <c r="E13" s="154"/>
      <c r="F13" s="155">
        <v>57444</v>
      </c>
      <c r="G13" s="167"/>
      <c r="H13" s="157"/>
    </row>
    <row r="14" spans="1:8" x14ac:dyDescent="0.2">
      <c r="A14" s="158"/>
      <c r="B14" s="159"/>
      <c r="C14" s="160"/>
      <c r="D14" s="161">
        <v>35001</v>
      </c>
      <c r="E14" s="162"/>
      <c r="F14" s="163">
        <v>30666</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12.06</v>
      </c>
      <c r="C19" s="168">
        <f>ROUND(VALUE(SUBSTITUTE(実質収支比率等に係る経年分析!G$48,"▲","-")),2)</f>
        <v>13.68</v>
      </c>
      <c r="D19" s="168">
        <f>ROUND(VALUE(SUBSTITUTE(実質収支比率等に係る経年分析!H$48,"▲","-")),2)</f>
        <v>16.96</v>
      </c>
      <c r="E19" s="168">
        <f>ROUND(VALUE(SUBSTITUTE(実質収支比率等に係る経年分析!I$48,"▲","-")),2)</f>
        <v>8.51</v>
      </c>
      <c r="F19" s="168">
        <f>ROUND(VALUE(SUBSTITUTE(実質収支比率等に係る経年分析!J$48,"▲","-")),2)</f>
        <v>10.65</v>
      </c>
    </row>
    <row r="20" spans="1:11" x14ac:dyDescent="0.2">
      <c r="A20" s="168" t="s">
        <v>53</v>
      </c>
      <c r="B20" s="168">
        <f>ROUND(VALUE(SUBSTITUTE(実質収支比率等に係る経年分析!F$47,"▲","-")),2)</f>
        <v>23.26</v>
      </c>
      <c r="C20" s="168">
        <f>ROUND(VALUE(SUBSTITUTE(実質収支比率等に係る経年分析!G$47,"▲","-")),2)</f>
        <v>25.68</v>
      </c>
      <c r="D20" s="168">
        <f>ROUND(VALUE(SUBSTITUTE(実質収支比率等に係る経年分析!H$47,"▲","-")),2)</f>
        <v>29.16</v>
      </c>
      <c r="E20" s="168">
        <f>ROUND(VALUE(SUBSTITUTE(実質収支比率等に係る経年分析!I$47,"▲","-")),2)</f>
        <v>38.130000000000003</v>
      </c>
      <c r="F20" s="168">
        <f>ROUND(VALUE(SUBSTITUTE(実質収支比率等に係る経年分析!J$47,"▲","-")),2)</f>
        <v>33</v>
      </c>
    </row>
    <row r="21" spans="1:11" x14ac:dyDescent="0.2">
      <c r="A21" s="168" t="s">
        <v>54</v>
      </c>
      <c r="B21" s="168">
        <f>IF(ISNUMBER(VALUE(SUBSTITUTE(実質収支比率等に係る経年分析!F$49,"▲","-"))),ROUND(VALUE(SUBSTITUTE(実質収支比率等に係る経年分析!F$49,"▲","-")),2),NA())</f>
        <v>1.27</v>
      </c>
      <c r="C21" s="168">
        <f>IF(ISNUMBER(VALUE(SUBSTITUTE(実質収支比率等に係る経年分析!G$49,"▲","-"))),ROUND(VALUE(SUBSTITUTE(実質収支比率等に係る経年分析!G$49,"▲","-")),2),NA())</f>
        <v>2.09</v>
      </c>
      <c r="D21" s="168">
        <f>IF(ISNUMBER(VALUE(SUBSTITUTE(実質収支比率等に係る経年分析!H$49,"▲","-"))),ROUND(VALUE(SUBSTITUTE(実質収支比率等に係る経年分析!H$49,"▲","-")),2),NA())</f>
        <v>6.2</v>
      </c>
      <c r="E21" s="168">
        <f>IF(ISNUMBER(VALUE(SUBSTITUTE(実質収支比率等に係る経年分析!I$49,"▲","-"))),ROUND(VALUE(SUBSTITUTE(実質収支比率等に係る経年分析!I$49,"▲","-")),2),NA())</f>
        <v>-5.42</v>
      </c>
      <c r="F21" s="168">
        <f>IF(ISNUMBER(VALUE(SUBSTITUTE(実質収支比率等に係る経年分析!J$49,"▲","-"))),ROUND(VALUE(SUBSTITUTE(実質収支比率等に係る経年分析!J$49,"▲","-")),2),NA())</f>
        <v>-2.11</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0.48</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1.89</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1.49</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0.34</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0.04</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後期高齢者医療事業特別会計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0.18</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0.18</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0.18</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0.22</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0.21</v>
      </c>
    </row>
    <row r="30" spans="1:11" x14ac:dyDescent="0.2">
      <c r="A30" s="169" t="str">
        <f>IF(連結実質赤字比率に係る赤字・黒字の構成分析!C$40="",NA(),連結実質赤字比率に係る赤字・黒字の構成分析!C$40)</f>
        <v>土地区画整理事業特別会計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0.88</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1.1499999999999999</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3.58</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0.4</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0.48</v>
      </c>
    </row>
    <row r="31" spans="1:11" x14ac:dyDescent="0.2">
      <c r="A31" s="169" t="str">
        <f>IF(連結実質赤字比率に係る赤字・黒字の構成分析!C$39="",NA(),連結実質赤字比率に係る赤字・黒字の構成分析!C$39)</f>
        <v>下水道事業会計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1.9</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2.2599999999999998</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2.61</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2.4</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2.69</v>
      </c>
    </row>
    <row r="32" spans="1:11" x14ac:dyDescent="0.2">
      <c r="A32" s="169" t="str">
        <f>IF(連結実質赤字比率に係る赤字・黒字の構成分析!C$38="",NA(),連結実質赤字比率に係る赤字・黒字の構成分析!C$38)</f>
        <v>公共用地対策事業特別会計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2.72</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3.13</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2.79</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3.34</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3.83</v>
      </c>
    </row>
    <row r="33" spans="1:16" x14ac:dyDescent="0.2">
      <c r="A33" s="169" t="str">
        <f>IF(連結実質赤字比率に係る赤字・黒字の構成分析!C$37="",NA(),連結実質赤字比率に係る赤字・黒字の構成分析!C$37)</f>
        <v>水道事業会計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6.54</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6.2</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5.84</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4.4000000000000004</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5.31</v>
      </c>
    </row>
    <row r="34" spans="1:16" x14ac:dyDescent="0.2">
      <c r="A34" s="169" t="str">
        <f>IF(連結実質赤字比率に係る赤字・黒字の構成分析!C$36="",NA(),連結実質赤字比率に係る赤字・黒字の構成分析!C$36)</f>
        <v>一般会計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8.9600000000000009</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10.54</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11.19</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4.75</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6.38</v>
      </c>
    </row>
    <row r="35" spans="1:16" x14ac:dyDescent="0.2">
      <c r="A35" s="169" t="str">
        <f>IF(連結実質赤字比率に係る赤字・黒字の構成分析!C$35="",NA(),連結実質赤字比率に係る赤字・黒字の構成分析!C$35)</f>
        <v>病院事業会計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2.1800000000000002</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6.45</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13.64</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17.2</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15.44</v>
      </c>
    </row>
    <row r="36" spans="1:16" x14ac:dyDescent="0.2">
      <c r="A36" s="169" t="str">
        <f>IF(連結実質赤字比率に係る赤字・黒字の構成分析!C$34="",NA(),連結実質赤字比率に係る赤字・黒字の構成分析!C$34)</f>
        <v>モーターボート競走事業会計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126.93</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148.05000000000001</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184.59</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220.64</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230.19</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3151</v>
      </c>
      <c r="E42" s="170"/>
      <c r="F42" s="170"/>
      <c r="G42" s="170">
        <f>'実質公債費比率（分子）の構造'!L$52</f>
        <v>3006</v>
      </c>
      <c r="H42" s="170"/>
      <c r="I42" s="170"/>
      <c r="J42" s="170">
        <f>'実質公債費比率（分子）の構造'!M$52</f>
        <v>2877</v>
      </c>
      <c r="K42" s="170"/>
      <c r="L42" s="170"/>
      <c r="M42" s="170">
        <f>'実質公債費比率（分子）の構造'!N$52</f>
        <v>2744</v>
      </c>
      <c r="N42" s="170"/>
      <c r="O42" s="170"/>
      <c r="P42" s="170">
        <f>'実質公債費比率（分子）の構造'!O$52</f>
        <v>2701</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63</v>
      </c>
      <c r="B45" s="170">
        <f>'実質公債費比率（分子）の構造'!K$49</f>
        <v>52</v>
      </c>
      <c r="C45" s="170"/>
      <c r="D45" s="170"/>
      <c r="E45" s="170">
        <f>'実質公債費比率（分子）の構造'!L$49</f>
        <v>52</v>
      </c>
      <c r="F45" s="170"/>
      <c r="G45" s="170"/>
      <c r="H45" s="170">
        <f>'実質公債費比率（分子）の構造'!M$49</f>
        <v>52</v>
      </c>
      <c r="I45" s="170"/>
      <c r="J45" s="170"/>
      <c r="K45" s="170">
        <f>'実質公債費比率（分子）の構造'!N$49</f>
        <v>52</v>
      </c>
      <c r="L45" s="170"/>
      <c r="M45" s="170"/>
      <c r="N45" s="170">
        <f>'実質公債費比率（分子）の構造'!O$49</f>
        <v>51</v>
      </c>
      <c r="O45" s="170"/>
      <c r="P45" s="170"/>
    </row>
    <row r="46" spans="1:16" x14ac:dyDescent="0.2">
      <c r="A46" s="170" t="s">
        <v>64</v>
      </c>
      <c r="B46" s="170">
        <f>'実質公債費比率（分子）の構造'!K$48</f>
        <v>2</v>
      </c>
      <c r="C46" s="170"/>
      <c r="D46" s="170"/>
      <c r="E46" s="170">
        <f>'実質公債費比率（分子）の構造'!L$48</f>
        <v>3</v>
      </c>
      <c r="F46" s="170"/>
      <c r="G46" s="170"/>
      <c r="H46" s="170">
        <f>'実質公債費比率（分子）の構造'!M$48</f>
        <v>2</v>
      </c>
      <c r="I46" s="170"/>
      <c r="J46" s="170"/>
      <c r="K46" s="170">
        <f>'実質公債費比率（分子）の構造'!N$48</f>
        <v>3</v>
      </c>
      <c r="L46" s="170"/>
      <c r="M46" s="170"/>
      <c r="N46" s="170">
        <f>'実質公債費比率（分子）の構造'!O$48</f>
        <v>58</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3051</v>
      </c>
      <c r="C49" s="170"/>
      <c r="D49" s="170"/>
      <c r="E49" s="170">
        <f>'実質公債費比率（分子）の構造'!L$45</f>
        <v>2779</v>
      </c>
      <c r="F49" s="170"/>
      <c r="G49" s="170"/>
      <c r="H49" s="170">
        <f>'実質公債費比率（分子）の構造'!M$45</f>
        <v>2885</v>
      </c>
      <c r="I49" s="170"/>
      <c r="J49" s="170"/>
      <c r="K49" s="170">
        <f>'実質公債費比率（分子）の構造'!N$45</f>
        <v>2872</v>
      </c>
      <c r="L49" s="170"/>
      <c r="M49" s="170"/>
      <c r="N49" s="170">
        <f>'実質公債費比率（分子）の構造'!O$45</f>
        <v>2838</v>
      </c>
      <c r="O49" s="170"/>
      <c r="P49" s="170"/>
    </row>
    <row r="50" spans="1:16" x14ac:dyDescent="0.2">
      <c r="A50" s="170" t="s">
        <v>67</v>
      </c>
      <c r="B50" s="170" t="e">
        <f>NA()</f>
        <v>#N/A</v>
      </c>
      <c r="C50" s="170">
        <f>IF(ISNUMBER('実質公債費比率（分子）の構造'!K$53),'実質公債費比率（分子）の構造'!K$53,NA())</f>
        <v>-46</v>
      </c>
      <c r="D50" s="170" t="e">
        <f>NA()</f>
        <v>#N/A</v>
      </c>
      <c r="E50" s="170" t="e">
        <f>NA()</f>
        <v>#N/A</v>
      </c>
      <c r="F50" s="170">
        <f>IF(ISNUMBER('実質公債費比率（分子）の構造'!L$53),'実質公債費比率（分子）の構造'!L$53,NA())</f>
        <v>-172</v>
      </c>
      <c r="G50" s="170" t="e">
        <f>NA()</f>
        <v>#N/A</v>
      </c>
      <c r="H50" s="170" t="e">
        <f>NA()</f>
        <v>#N/A</v>
      </c>
      <c r="I50" s="170">
        <f>IF(ISNUMBER('実質公債費比率（分子）の構造'!M$53),'実質公債費比率（分子）の構造'!M$53,NA())</f>
        <v>62</v>
      </c>
      <c r="J50" s="170" t="e">
        <f>NA()</f>
        <v>#N/A</v>
      </c>
      <c r="K50" s="170" t="e">
        <f>NA()</f>
        <v>#N/A</v>
      </c>
      <c r="L50" s="170">
        <f>IF(ISNUMBER('実質公債費比率（分子）の構造'!N$53),'実質公債費比率（分子）の構造'!N$53,NA())</f>
        <v>183</v>
      </c>
      <c r="M50" s="170" t="e">
        <f>NA()</f>
        <v>#N/A</v>
      </c>
      <c r="N50" s="170" t="e">
        <f>NA()</f>
        <v>#N/A</v>
      </c>
      <c r="O50" s="170">
        <f>IF(ISNUMBER('実質公債費比率（分子）の構造'!O$53),'実質公債費比率（分子）の構造'!O$53,NA())</f>
        <v>246</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23016</v>
      </c>
      <c r="E56" s="169"/>
      <c r="F56" s="169"/>
      <c r="G56" s="169">
        <f>'将来負担比率（分子）の構造'!J$52</f>
        <v>22867</v>
      </c>
      <c r="H56" s="169"/>
      <c r="I56" s="169"/>
      <c r="J56" s="169">
        <f>'将来負担比率（分子）の構造'!K$52</f>
        <v>23028</v>
      </c>
      <c r="K56" s="169"/>
      <c r="L56" s="169"/>
      <c r="M56" s="169">
        <f>'将来負担比率（分子）の構造'!L$52</f>
        <v>22641</v>
      </c>
      <c r="N56" s="169"/>
      <c r="O56" s="169"/>
      <c r="P56" s="169">
        <f>'将来負担比率（分子）の構造'!M$52</f>
        <v>21845</v>
      </c>
    </row>
    <row r="57" spans="1:16" x14ac:dyDescent="0.2">
      <c r="A57" s="169" t="s">
        <v>42</v>
      </c>
      <c r="B57" s="169"/>
      <c r="C57" s="169"/>
      <c r="D57" s="169">
        <f>'将来負担比率（分子）の構造'!I$51</f>
        <v>4898</v>
      </c>
      <c r="E57" s="169"/>
      <c r="F57" s="169"/>
      <c r="G57" s="169">
        <f>'将来負担比率（分子）の構造'!J$51</f>
        <v>4426</v>
      </c>
      <c r="H57" s="169"/>
      <c r="I57" s="169"/>
      <c r="J57" s="169">
        <f>'将来負担比率（分子）の構造'!K$51</f>
        <v>4218</v>
      </c>
      <c r="K57" s="169"/>
      <c r="L57" s="169"/>
      <c r="M57" s="169">
        <f>'将来負担比率（分子）の構造'!L$51</f>
        <v>3634</v>
      </c>
      <c r="N57" s="169"/>
      <c r="O57" s="169"/>
      <c r="P57" s="169">
        <f>'将来負担比率（分子）の構造'!M$51</f>
        <v>3189</v>
      </c>
    </row>
    <row r="58" spans="1:16" x14ac:dyDescent="0.2">
      <c r="A58" s="169" t="s">
        <v>41</v>
      </c>
      <c r="B58" s="169"/>
      <c r="C58" s="169"/>
      <c r="D58" s="169">
        <f>'将来負担比率（分子）の構造'!I$50</f>
        <v>10545</v>
      </c>
      <c r="E58" s="169"/>
      <c r="F58" s="169"/>
      <c r="G58" s="169">
        <f>'将来負担比率（分子）の構造'!J$50</f>
        <v>13871</v>
      </c>
      <c r="H58" s="169"/>
      <c r="I58" s="169"/>
      <c r="J58" s="169">
        <f>'将来負担比率（分子）の構造'!K$50</f>
        <v>17176</v>
      </c>
      <c r="K58" s="169"/>
      <c r="L58" s="169"/>
      <c r="M58" s="169">
        <f>'将来負担比率（分子）の構造'!L$50</f>
        <v>23039</v>
      </c>
      <c r="N58" s="169"/>
      <c r="O58" s="169"/>
      <c r="P58" s="169">
        <f>'将来負担比率（分子）の構造'!M$50</f>
        <v>27351</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3005</v>
      </c>
      <c r="C62" s="169"/>
      <c r="D62" s="169"/>
      <c r="E62" s="169">
        <f>'将来負担比率（分子）の構造'!J$45</f>
        <v>3245</v>
      </c>
      <c r="F62" s="169"/>
      <c r="G62" s="169"/>
      <c r="H62" s="169">
        <f>'将来負担比率（分子）の構造'!K$45</f>
        <v>3414</v>
      </c>
      <c r="I62" s="169"/>
      <c r="J62" s="169"/>
      <c r="K62" s="169">
        <f>'将来負担比率（分子）の構造'!L$45</f>
        <v>3538</v>
      </c>
      <c r="L62" s="169"/>
      <c r="M62" s="169"/>
      <c r="N62" s="169">
        <f>'将来負担比率（分子）の構造'!M$45</f>
        <v>3706</v>
      </c>
      <c r="O62" s="169"/>
      <c r="P62" s="169"/>
    </row>
    <row r="63" spans="1:16" x14ac:dyDescent="0.2">
      <c r="A63" s="169" t="s">
        <v>34</v>
      </c>
      <c r="B63" s="169">
        <f>'将来負担比率（分子）の構造'!I$44</f>
        <v>503</v>
      </c>
      <c r="C63" s="169"/>
      <c r="D63" s="169"/>
      <c r="E63" s="169">
        <f>'将来負担比率（分子）の構造'!J$44</f>
        <v>453</v>
      </c>
      <c r="F63" s="169"/>
      <c r="G63" s="169"/>
      <c r="H63" s="169">
        <f>'将来負担比率（分子）の構造'!K$44</f>
        <v>402</v>
      </c>
      <c r="I63" s="169"/>
      <c r="J63" s="169"/>
      <c r="K63" s="169">
        <f>'将来負担比率（分子）の構造'!L$44</f>
        <v>352</v>
      </c>
      <c r="L63" s="169"/>
      <c r="M63" s="169"/>
      <c r="N63" s="169">
        <f>'将来負担比率（分子）の構造'!M$44</f>
        <v>324</v>
      </c>
      <c r="O63" s="169"/>
      <c r="P63" s="169"/>
    </row>
    <row r="64" spans="1:16" x14ac:dyDescent="0.2">
      <c r="A64" s="169" t="s">
        <v>33</v>
      </c>
      <c r="B64" s="169">
        <f>'将来負担比率（分子）の構造'!I$43</f>
        <v>7461</v>
      </c>
      <c r="C64" s="169"/>
      <c r="D64" s="169"/>
      <c r="E64" s="169">
        <f>'将来負担比率（分子）の構造'!J$43</f>
        <v>16</v>
      </c>
      <c r="F64" s="169"/>
      <c r="G64" s="169"/>
      <c r="H64" s="169">
        <f>'将来負担比率（分子）の構造'!K$43</f>
        <v>13</v>
      </c>
      <c r="I64" s="169"/>
      <c r="J64" s="169"/>
      <c r="K64" s="169">
        <f>'将来負担比率（分子）の構造'!L$43</f>
        <v>1683</v>
      </c>
      <c r="L64" s="169"/>
      <c r="M64" s="169"/>
      <c r="N64" s="169">
        <f>'将来負担比率（分子）の構造'!M$43</f>
        <v>2173</v>
      </c>
      <c r="O64" s="169"/>
      <c r="P64" s="169"/>
    </row>
    <row r="65" spans="1:16" x14ac:dyDescent="0.2">
      <c r="A65" s="169" t="s">
        <v>32</v>
      </c>
      <c r="B65" s="169">
        <f>'将来負担比率（分子）の構造'!I$42</f>
        <v>203</v>
      </c>
      <c r="C65" s="169"/>
      <c r="D65" s="169"/>
      <c r="E65" s="169">
        <f>'将来負担比率（分子）の構造'!J$42</f>
        <v>188</v>
      </c>
      <c r="F65" s="169"/>
      <c r="G65" s="169"/>
      <c r="H65" s="169">
        <f>'将来負担比率（分子）の構造'!K$42</f>
        <v>172</v>
      </c>
      <c r="I65" s="169"/>
      <c r="J65" s="169"/>
      <c r="K65" s="169">
        <f>'将来負担比率（分子）の構造'!L$42</f>
        <v>156</v>
      </c>
      <c r="L65" s="169"/>
      <c r="M65" s="169"/>
      <c r="N65" s="169">
        <f>'将来負担比率（分子）の構造'!M$42</f>
        <v>140</v>
      </c>
      <c r="O65" s="169"/>
      <c r="P65" s="169"/>
    </row>
    <row r="66" spans="1:16" x14ac:dyDescent="0.2">
      <c r="A66" s="169" t="s">
        <v>31</v>
      </c>
      <c r="B66" s="169">
        <f>'将来負担比率（分子）の構造'!I$41</f>
        <v>25500</v>
      </c>
      <c r="C66" s="169"/>
      <c r="D66" s="169"/>
      <c r="E66" s="169">
        <f>'将来負担比率（分子）の構造'!J$41</f>
        <v>25140</v>
      </c>
      <c r="F66" s="169"/>
      <c r="G66" s="169"/>
      <c r="H66" s="169">
        <f>'将来負担比率（分子）の構造'!K$41</f>
        <v>24958</v>
      </c>
      <c r="I66" s="169"/>
      <c r="J66" s="169"/>
      <c r="K66" s="169">
        <f>'将来負担比率（分子）の構造'!L$41</f>
        <v>23848</v>
      </c>
      <c r="L66" s="169"/>
      <c r="M66" s="169"/>
      <c r="N66" s="169">
        <f>'将来負担比率（分子）の構造'!M$41</f>
        <v>22435</v>
      </c>
      <c r="O66" s="169"/>
      <c r="P66" s="169"/>
    </row>
    <row r="67" spans="1:16" x14ac:dyDescent="0.2">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5467</v>
      </c>
      <c r="C72" s="173">
        <f>基金残高に係る経年分析!G55</f>
        <v>6919</v>
      </c>
      <c r="D72" s="173">
        <f>基金残高に係る経年分析!H55</f>
        <v>6103</v>
      </c>
    </row>
    <row r="73" spans="1:16" x14ac:dyDescent="0.2">
      <c r="A73" s="172" t="s">
        <v>74</v>
      </c>
      <c r="B73" s="173">
        <f>基金残高に係る経年分析!F56</f>
        <v>276</v>
      </c>
      <c r="C73" s="173">
        <f>基金残高に係る経年分析!G56</f>
        <v>277</v>
      </c>
      <c r="D73" s="173">
        <f>基金残高に係る経年分析!H56</f>
        <v>279</v>
      </c>
    </row>
    <row r="74" spans="1:16" x14ac:dyDescent="0.2">
      <c r="A74" s="172" t="s">
        <v>75</v>
      </c>
      <c r="B74" s="173">
        <f>基金残高に係る経年分析!F57</f>
        <v>11013</v>
      </c>
      <c r="C74" s="173">
        <f>基金残高に係る経年分析!G57</f>
        <v>15421</v>
      </c>
      <c r="D74" s="173">
        <f>基金残高に係る経年分析!H57</f>
        <v>20969</v>
      </c>
    </row>
  </sheetData>
  <sheetProtection algorithmName="SHA-512" hashValue="0r1GiMri2wWiM1FFvaYVSD28pI/dJaSGBIOrLGvnAmnYP9z3lLzDqXX46iUHrhryeIjVYY5UpfOTcGtu1v2SzA==" saltValue="u0BmZZUu7Vi/+f8Y2RrAp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井上　維人</cp:lastModifiedBy>
  <cp:lastPrinted>2025-03-17T03:58:09Z</cp:lastPrinted>
  <dcterms:created xsi:type="dcterms:W3CDTF">2025-02-19T03:00:30Z</dcterms:created>
  <dcterms:modified xsi:type="dcterms:W3CDTF">2025-03-17T05:20:29Z</dcterms:modified>
  <cp:category/>
</cp:coreProperties>
</file>