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17 常滑市　○\"/>
    </mc:Choice>
  </mc:AlternateContent>
  <xr:revisionPtr revIDLastSave="0" documentId="13_ncr:1_{3C64431F-1AAD-41BD-BCE8-5309FE1D0690}" xr6:coauthVersionLast="47" xr6:coauthVersionMax="47" xr10:uidLastSave="{00000000-0000-0000-0000-000000000000}"/>
  <bookViews>
    <workbookView xWindow="-120" yWindow="-120" windowWidth="38640" windowHeight="21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O34" i="10"/>
  <c r="BW34" i="10"/>
  <c r="BE34" i="10"/>
  <c r="C34" i="10"/>
  <c r="C35" i="10" s="1"/>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<sst xmlns="http://schemas.openxmlformats.org/spreadsheetml/2006/main" count="1063" uniqueCount="563">
  <si>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</si>
  <si>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</si>
  <si>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</si>
  <si>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</si>
  <si>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</si>
  <si>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</si>
  <si>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</si>
  <si>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</si>
  <si>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</si>
  <si>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</si>
  <si>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</si>
  <si>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</si>
  <si>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</si>
  <si>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</si>
  <si>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</si>
  <si>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</si>
  <si>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</si>
  <si>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</si>
  <si>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</si>
  <si>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</si>
  <si>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</si>
  <si>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</si>
  <si>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</si>
  <si>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</si>
  <si>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</si>
  <si>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</si>
  <si>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</si>
  <si>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</si>
  <si>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</si>
  <si>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</si>
  <si>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</si>
  <si>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</si>
  <si>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</si>
  <si>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</si>
  <si>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</si>
  <si>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</si>
  <si>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</si>
  <si>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</si>
  <si>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</si>
  <si>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</si>
  <si>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</si>
  <si>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</si>
  <si>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</si>
  <si>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</si>
  <si>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</si>
  <si>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</si>
  <si>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</si>
  <si>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</si>
  <si>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</si>
  <si>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</si>
  <si>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</si>
  <si>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</si>
  <si>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</si>
  <si>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</si>
  <si>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</si>
  <si>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</si>
  <si>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</si>
  <si>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</si>
  <si>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</si>
  <si>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</si>
  <si>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</si>
  <si>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</si>
  <si>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</si>
  <si>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</si>
  <si>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</si>
  <si>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</si>
  <si>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</si>
  <si>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</si>
  <si>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</si>
  <si>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</si>
  <si>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</si>
  <si>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</si>
  <si>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</si>
  <si>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</si>
  <si>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</si>
  <si>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</si>
  <si>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</si>
  <si>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</si>
  <si>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</si>
  <si>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</si>
  <si>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</si>
  <si>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</si>
  <si>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</si>
  <si>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</si>
  <si>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</si>
  <si>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</si>
  <si>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</si>
  <si>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</si>
  <si>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</si>
  <si>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</si>
  <si>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</si>
  <si>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</si>
  <si>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</si>
  <si>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</si>
  <si>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</si>
  <si>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</si>
  <si>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</si>
  <si>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</si>
  <si>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</si>
  <si>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</si>
  <si>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</si>
  <si>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</si>
  <si>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</si>
  <si>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</si>
  <si>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</si>
  <si>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</si>
  <si>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</si>
  <si>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</si>
  <si>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</si>
  <si>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</si>
  <si>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</si>
  <si>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</si>
  <si>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</si>
  <si>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</si>
  <si>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</si>
  <si>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</si>
  <si>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</si>
  <si>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</si>
  <si>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</si>
  <si>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</si>
  <si>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</si>
  <si>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</si>
  <si>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</si>
  <si>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</si>
  <si>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</si>
  <si>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</si>
  <si>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</si>
  <si>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</si>
  <si>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</si>
  <si>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</si>
  <si>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</si>
  <si>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</si>
  <si>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</si>
  <si>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</si>
  <si>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</si>
  <si>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</si>
  <si>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</si>
  <si>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</si>
  <si>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</si>
  <si>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</si>
  <si>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</si>
  <si>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</si>
  <si>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</si>
  <si>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</si>
  <si>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</si>
  <si>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</si>
  <si>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</si>
  <si>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</si>
  <si>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</si>
  <si>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</si>
  <si>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</si>
  <si>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</si>
  <si>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</si>
  <si>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</si>
  <si>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</si>
  <si>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</si>
  <si>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</si>
  <si>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</si>
  <si>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</si>
  <si>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</si>
  <si>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</si>
  <si>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</si>
  <si>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</si>
  <si>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</si>
  <si>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</si>
  <si>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</si>
  <si>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</si>
  <si>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</si>
  <si>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</si>
  <si>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</si>
  <si>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</si>
  <si>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</si>
  <si>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</si>
  <si>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</si>
  <si>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</si>
  <si>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</si>
  <si>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</si>
  <si>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</si>
  <si>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</si>
  <si>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</si>
  <si>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</si>
  <si>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</si>
  <si>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</si>
  <si>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</si>
  <si>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</si>
  <si>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</si>
  <si>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</si>
  <si>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</si>
  <si>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</si>
  <si>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</si>
  <si>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</si>
  <si>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</si>
  <si>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</si>
  <si>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</si>
  <si>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</si>
  <si>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</si>
  <si>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</si>
  <si>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</si>
  <si>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</si>
  <si>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</si>
  <si>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</si>
  <si>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</si>
  <si>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</si>
  <si>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愛知県常滑市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</si>
  <si>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</si>
  <si>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</si>
  <si>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</si>
  <si>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</si>
  <si>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</si>
  <si>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</si>
  <si>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</si>
  <si>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</si>
  <si>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</si>
  <si>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</si>
  <si>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</si>
  <si>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</si>
  <si>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</si>
  <si>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</si>
  <si>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</si>
  <si>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</si>
  <si>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</si>
  <si>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</si>
  <si>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</si>
  <si>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</si>
  <si>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</si>
  <si>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</si>
  <si>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</si>
  <si>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</si>
  <si>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</si>
  <si>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</si>
  <si>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</si>
  <si>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</si>
  <si>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</si>
  <si>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</si>
  <si>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</si>
  <si>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</si>
  <si>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</si>
  <si>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</si>
  <si>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</si>
  <si>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</si>
  <si>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</si>
  <si>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</si>
  <si>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</si>
  <si>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</si>
  <si>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</si>
  <si>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</si>
  <si>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</si>
  <si>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</si>
  <si>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</si>
  <si>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</si>
  <si>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</si>
  <si>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</si>
  <si>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</si>
  <si>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</si>
  <si>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</si>
  <si>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</si>
  <si>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</si>
  <si>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</si>
  <si>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</si>
  <si>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</si>
  <si>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</si>
  <si>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</si>
  <si>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</si>
  <si>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</si>
  <si>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</si>
  <si>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</si>
  <si>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</si>
  <si>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</si>
  <si>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</si>
  <si>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</si>
  <si>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</si>
  <si>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</si>
  <si>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</si>
  <si>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</si>
  <si>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</si>
  <si>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</si>
  <si>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</si>
  <si>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</si>
  <si>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</si>
  <si>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</si>
  <si>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</si>
  <si>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</si>
  <si>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</si>
  <si>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</si>
  <si>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</si>
  <si>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</si>
  <si>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</si>
  <si>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</si>
  <si>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</si>
  <si>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</si>
  <si>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</si>
  <si>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</si>
  <si>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</si>
  <si>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</si>
  <si>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</si>
  <si>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</si>
  <si>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</si>
  <si>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</si>
  <si>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</si>
  <si>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</si>
  <si>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</si>
  <si>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</si>
  <si>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</si>
  <si>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</si>
  <si>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</si>
  <si>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</si>
  <si>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</si>
  <si>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</si>
  <si>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</si>
  <si>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</si>
  <si>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</si>
  <si>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</si>
  <si>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</si>
  <si>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</si>
  <si>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</si>
  <si>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</si>
  <si>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</si>
  <si>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</si>
  <si>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</si>
  <si>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</si>
  <si>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</si>
  <si>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</si>
  <si>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</si>
  <si>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</si>
  <si>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</si>
  <si>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</si>
  <si>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</si>
  <si>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</si>
  <si>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</si>
  <si>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</si>
  <si>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</si>
  <si>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</si>
  <si>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</si>
  <si>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</si>
  <si>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</si>
  <si>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</si>
  <si>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</si>
  <si>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</si>
  <si>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</si>
  <si>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</si>
  <si>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</si>
  <si>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</si>
  <si>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</si>
  <si>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</si>
  <si>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</si>
  <si>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</si>
  <si>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</si>
  <si>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</si>
  <si>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</si>
  <si>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</si>
  <si>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</si>
  <si>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</si>
  <si>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</si>
  <si>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</si>
  <si>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愛知県常滑市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</si>
  <si>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</si>
  <si>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</si>
  <si>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</si>
  <si>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</si>
  <si>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</si>
  <si>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</si>
  <si>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</si>
  <si>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</si>
  <si>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</si>
  <si>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</si>
  <si>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</si>
  <si>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</si>
  <si>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</si>
  <si>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</si>
  <si>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</si>
  <si>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</si>
  <si>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</si>
  <si>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</si>
  <si>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</si>
  <si>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</si>
  <si>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</si>
  <si>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</si>
  <si>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</si>
  <si>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</si>
  <si>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</si>
  <si>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</si>
  <si>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</si>
  <si>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</si>
  <si>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</si>
  <si>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</si>
  <si>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</si>
  <si>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</si>
  <si>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</si>
  <si>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</si>
  <si>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</si>
  <si>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</si>
  <si>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</si>
  <si>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</si>
  <si>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</si>
  <si>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水道事業会計</t>
    <phoneticPr fontId="5"/>
  </si>
  <si>
    <t>モーターボート競走事業会計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</si>
  <si>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</si>
  <si>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</si>
  <si>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</si>
  <si>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</si>
  <si>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</si>
  <si>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</si>
  <si>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</si>
  <si>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</si>
  <si>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</si>
  <si>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</si>
  <si>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</si>
  <si>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</si>
  <si>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</si>
  <si>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</si>
  <si>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</si>
  <si>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</si>
  <si>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</si>
  <si>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</si>
  <si>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</si>
  <si>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</si>
  <si>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</si>
  <si>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</si>
  <si>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</si>
  <si>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</si>
  <si>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</si>
  <si>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</si>
  <si>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</si>
  <si>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</si>
  <si>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</si>
  <si>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</si>
  <si>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</si>
  <si>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</si>
  <si>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</si>
  <si>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</si>
  <si>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</si>
  <si>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</si>
  <si>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</si>
  <si>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</si>
  <si>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</si>
  <si>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</si>
  <si>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</si>
  <si>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</si>
  <si>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</si>
  <si>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</si>
  <si>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</si>
  <si>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</si>
  <si>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</si>
  <si>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</si>
  <si>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</si>
  <si>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</si>
  <si>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</si>
  <si>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</si>
  <si>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</si>
  <si>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</si>
  <si>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</si>
  <si>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</si>
  <si>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</si>
  <si>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</si>
  <si>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</si>
  <si>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</si>
  <si>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</si>
  <si>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</si>
  <si>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</si>
  <si>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</si>
  <si>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</si>
  <si>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</si>
  <si>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</si>
  <si>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</si>
  <si>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</si>
  <si>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</si>
  <si>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</si>
  <si>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</si>
  <si>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</si>
  <si>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</si>
  <si>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</si>
  <si>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</si>
  <si>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</si>
  <si>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</si>
  <si>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</si>
  <si>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</si>
  <si>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</si>
  <si>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</si>
  <si>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</si>
  <si>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</si>
  <si>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</si>
  <si>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</si>
  <si>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</si>
  <si>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</si>
  <si>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</si>
  <si>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</si>
  <si>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</si>
  <si>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</si>
  <si>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</si>
  <si>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</si>
  <si>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</si>
  <si>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</si>
  <si>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</si>
  <si>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</si>
  <si>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</si>
  <si>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</si>
  <si>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</si>
  <si>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</si>
  <si>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</si>
  <si>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</si>
  <si>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</si>
  <si>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</si>
  <si>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</si>
  <si>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</si>
  <si>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</si>
  <si>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</si>
  <si>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</si>
  <si>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</si>
  <si>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</si>
  <si>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</si>
  <si>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</si>
  <si>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</si>
  <si>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</si>
  <si>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</si>
  <si>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</si>
  <si>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</si>
  <si>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</si>
  <si>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</si>
  <si>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</si>
  <si>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</si>
  <si>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</si>
  <si>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</si>
  <si>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</si>
  <si>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</si>
  <si>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</si>
  <si>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</si>
  <si>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</si>
  <si>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</si>
  <si>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</si>
  <si>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</si>
  <si>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</si>
  <si>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</si>
  <si>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0.27</t>
  </si>
  <si>
    <t>▲ 2.39</t>
  </si>
  <si>
    <t>▲ 6.23</t>
  </si>
  <si>
    <t>モーターボート競走事業会計</t>
  </si>
  <si>
    <t>病院事業会計</t>
  </si>
  <si>
    <t>下水道事業会計</t>
  </si>
  <si>
    <t>一般会計</t>
  </si>
  <si>
    <t>水道事業会計</t>
  </si>
  <si>
    <t>介護保険事業特別会計</t>
  </si>
  <si>
    <t>国民健康保険事業特別会計</t>
  </si>
  <si>
    <t>常滑駅周辺土地区画整理事業特別会計</t>
  </si>
  <si>
    <t>その他会計（赤字）</t>
  </si>
  <si>
    <t>その他会計（黒字）</t>
  </si>
  <si>
    <t>R01</t>
    <phoneticPr fontId="5"/>
  </si>
  <si>
    <t>R02</t>
    <phoneticPr fontId="5"/>
  </si>
  <si>
    <t>R03</t>
    <phoneticPr fontId="5"/>
  </si>
  <si>
    <t>R04</t>
    <phoneticPr fontId="5"/>
  </si>
  <si>
    <t>R05</t>
    <phoneticPr fontId="5"/>
  </si>
  <si>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</si>
  <si>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</si>
  <si>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愛知県後期高齢者広域連合（一般会計）</t>
    <rPh sb="0" eb="3">
      <t>アイチケン</t>
    </rPh>
    <rPh sb="3" eb="5">
      <t>コウキ</t>
    </rPh>
    <rPh sb="5" eb="8">
      <t>コウレイシャ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</si>
  <si>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</si>
  <si>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常滑武豊衛生組合</t>
    <rPh sb="0" eb="2">
      <t>トコナメ</t>
    </rPh>
    <rPh sb="2" eb="4">
      <t>タケトヨ</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</si>
  <si>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</si>
  <si>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t>
    <phoneticPr fontId="2"/>
  </si>
  <si>
    <t>-</t>
    <phoneticPr fontId="2"/>
  </si>
  <si>
    <t>ふるさとづくり事業基金</t>
    <rPh sb="7" eb="9">
      <t>ジギョウ</t>
    </rPh>
    <rPh sb="9" eb="11">
      <t>キキン</t>
    </rPh>
    <phoneticPr fontId="2"/>
  </si>
  <si>
    <t>陶業陶芸振興事業基金</t>
    <phoneticPr fontId="2"/>
  </si>
  <si>
    <t>西知多道路整備事業に係る青海グラウンド代替施設等整備基金</t>
    <rPh sb="0" eb="1">
      <t>ニシ</t>
    </rPh>
    <rPh sb="1" eb="3">
      <t>チタ</t>
    </rPh>
    <rPh sb="3" eb="5">
      <t>ドウロ</t>
    </rPh>
    <rPh sb="5" eb="7">
      <t>セイビ</t>
    </rPh>
    <rPh sb="7" eb="9">
      <t>ジギョウ</t>
    </rPh>
    <rPh sb="10" eb="11">
      <t>カカ</t>
    </rPh>
    <rPh sb="12" eb="14">
      <t>セイカイ</t>
    </rPh>
    <rPh sb="19" eb="21">
      <t>ダイタイ</t>
    </rPh>
    <rPh sb="21" eb="23">
      <t>シセツ</t>
    </rPh>
    <rPh sb="23" eb="24">
      <t>トウ</t>
    </rPh>
    <rPh sb="24" eb="26">
      <t>セイビ</t>
    </rPh>
    <rPh sb="26" eb="28">
      <t>キキン</t>
    </rPh>
    <phoneticPr fontId="2"/>
  </si>
  <si>
    <t>公共施設等整備基金</t>
    <rPh sb="0" eb="2">
      <t>コウキョウ</t>
    </rPh>
    <rPh sb="2" eb="5">
      <t>シセツナド</t>
    </rPh>
    <rPh sb="5" eb="7">
      <t>セイビ</t>
    </rPh>
    <rPh sb="7" eb="9">
      <t>キキン</t>
    </rPh>
    <phoneticPr fontId="5"/>
  </si>
  <si>
    <t>ボートレースまちづくり基金</t>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</si>
</sst>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FEA8-4691-9FCC-A1DDA27107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64077</c:v>
                </c:pt>
                <c:pt idx="1">
                  <c:v>155591</c:v>
                </c:pt>
                <c:pt idx="2">
                  <c:v>65500</c:v>
                </c:pt>
                <c:pt idx="3">
                  <c:v>67504</c:v>
                </c:pt>
                <c:pt idx="4">
                  <c:v>87296</c:v>
                </c:pt>
              </c:numCache>
            </c:numRef>
          </c:val>
          <c:smooth val="0"/>
          <c:extLst>
            <c:ext xmlns:c16="http://schemas.microsoft.com/office/drawing/2014/chart" uri="{C3380CC4-5D6E-409C-BE32-E72D297353CC}">
              <c16:uniqueId val="{00000001-FEA8-4691-9FCC-A1DDA27107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7.01</c:v>
                </c:pt>
                <c:pt idx="1">
                  <c:v>8.64</c:v>
                </c:pt>
                <c:pt idx="2">
                  <c:v>10.82</c:v>
                </c:pt>
                <c:pt idx="3">
                  <c:v>7.96</c:v>
                </c:pt>
                <c:pt idx="4">
                  <c:v>6.56</c:v>
                </c:pt>
              </c:numCache>
            </c:numRef>
          </c:val>
          <c:extLst>
            <c:ext xmlns:c16="http://schemas.microsoft.com/office/drawing/2014/chart" uri="{C3380CC4-5D6E-409C-BE32-E72D297353CC}">
              <c16:uniqueId val="{00000000-F878-4370-B22C-EC05A0C47D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15.12</c:v>
                </c:pt>
                <c:pt idx="1">
                  <c:v>15.66</c:v>
                </c:pt>
                <c:pt idx="2">
                  <c:v>17.5</c:v>
                </c:pt>
                <c:pt idx="3">
                  <c:v>18.57</c:v>
                </c:pt>
                <c:pt idx="4">
                  <c:v>13.44</c:v>
                </c:pt>
              </c:numCache>
            </c:numRef>
          </c:val>
          <c:extLst>
            <c:ext xmlns:c16="http://schemas.microsoft.com/office/drawing/2014/chart" uri="{C3380CC4-5D6E-409C-BE32-E72D297353CC}">
              <c16:uniqueId val="{00000001-F878-4370-B22C-EC05A0C47D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-0.27</c:v>
                </c:pt>
                <c:pt idx="2">
                  <c:v>4.37</c:v>
                </c:pt>
                <c:pt idx="3">
                  <c:v>-2.39</c:v>
                </c:pt>
                <c:pt idx="4">
                  <c:v>-6.23</c:v>
                </c:pt>
              </c:numCache>
            </c:numRef>
          </c:val>
          <c:smooth val="0"/>
          <c:extLst>
            <c:ext xmlns:c16="http://schemas.microsoft.com/office/drawing/2014/chart" uri="{C3380CC4-5D6E-409C-BE32-E72D297353CC}">
              <c16:uniqueId val="{00000002-F878-4370-B22C-EC05A0C47D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8.4</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C19D-4741-88BF-4E2225622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9D-4741-88BF-4E22256223B2}"/>
            </c:ext>
          </c:extLst>
        </c:ser>
        <c:ser>
          <c:idx val="2"/>
          <c:order val="2"/>
          <c:tx>
            <c:strRef>
              <c:f>データシート!$A$29</c:f>
              <c:strCache>
                <c:ptCount val="1"/>
                <c:pt idx="0">
                  <c:v>常滑駅周辺土地区画整理事業特別会計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2-C19D-4741-88BF-4E22256223B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0.52</c:v>
                </c:pt>
                <c:pt idx="4">
                  <c:v>#N/A</c:v>
                </c:pt>
                <c:pt idx="5">
                  <c:v>0.75</c:v>
                </c:pt>
                <c:pt idx="6">
                  <c:v>#N/A</c:v>
                </c:pt>
                <c:pt idx="7">
                  <c:v>0.42</c:v>
                </c:pt>
                <c:pt idx="8">
                  <c:v>#N/A</c:v>
                </c:pt>
                <c:pt idx="9">
                  <c:v>0.11</c:v>
                </c:pt>
              </c:numCache>
            </c:numRef>
          </c:val>
          <c:extLst>
            <c:ext xmlns:c16="http://schemas.microsoft.com/office/drawing/2014/chart" uri="{C3380CC4-5D6E-409C-BE32-E72D297353CC}">
              <c16:uniqueId val="{00000003-C19D-4741-88BF-4E22256223B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0.79</c:v>
                </c:pt>
                <c:pt idx="4">
                  <c:v>#N/A</c:v>
                </c:pt>
                <c:pt idx="5">
                  <c:v>0.9</c:v>
                </c:pt>
                <c:pt idx="6">
                  <c:v>#N/A</c:v>
                </c:pt>
                <c:pt idx="7">
                  <c:v>1.27</c:v>
                </c:pt>
                <c:pt idx="8">
                  <c:v>#N/A</c:v>
                </c:pt>
                <c:pt idx="9">
                  <c:v>0.89</c:v>
                </c:pt>
              </c:numCache>
            </c:numRef>
          </c:val>
          <c:extLst>
            <c:ext xmlns:c16="http://schemas.microsoft.com/office/drawing/2014/chart" uri="{C3380CC4-5D6E-409C-BE32-E72D297353CC}">
              <c16:uniqueId val="{00000004-C19D-4741-88BF-4E22256223B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10.63</c:v>
                </c:pt>
                <c:pt idx="2">
                  <c:v>#N/A</c:v>
                </c:pt>
                <c:pt idx="3">
                  <c:v>8.1199999999999992</c:v>
                </c:pt>
                <c:pt idx="4">
                  <c:v>#N/A</c:v>
                </c:pt>
                <c:pt idx="5">
                  <c:v>7.94</c:v>
                </c:pt>
                <c:pt idx="6">
                  <c:v>#N/A</c:v>
                </c:pt>
                <c:pt idx="7">
                  <c:v>6.88</c:v>
                </c:pt>
                <c:pt idx="8">
                  <c:v>#N/A</c:v>
                </c:pt>
                <c:pt idx="9">
                  <c:v>5.59</c:v>
                </c:pt>
              </c:numCache>
            </c:numRef>
          </c:val>
          <c:extLst>
            <c:ext xmlns:c16="http://schemas.microsoft.com/office/drawing/2014/chart" uri="{C3380CC4-5D6E-409C-BE32-E72D297353CC}">
              <c16:uniqueId val="{00000005-C19D-4741-88BF-4E22256223B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6.96</c:v>
                </c:pt>
                <c:pt idx="2">
                  <c:v>#N/A</c:v>
                </c:pt>
                <c:pt idx="3">
                  <c:v>8.6199999999999992</c:v>
                </c:pt>
                <c:pt idx="4">
                  <c:v>#N/A</c:v>
                </c:pt>
                <c:pt idx="5">
                  <c:v>10.82</c:v>
                </c:pt>
                <c:pt idx="6">
                  <c:v>#N/A</c:v>
                </c:pt>
                <c:pt idx="7">
                  <c:v>7.95</c:v>
                </c:pt>
                <c:pt idx="8">
                  <c:v>#N/A</c:v>
                </c:pt>
                <c:pt idx="9">
                  <c:v>6.51</c:v>
                </c:pt>
              </c:numCache>
            </c:numRef>
          </c:val>
          <c:extLst>
            <c:ext xmlns:c16="http://schemas.microsoft.com/office/drawing/2014/chart" uri="{C3380CC4-5D6E-409C-BE32-E72D297353CC}">
              <c16:uniqueId val="{00000006-C19D-4741-88BF-4E22256223B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1.56</c:v>
                </c:pt>
                <c:pt idx="4">
                  <c:v>#N/A</c:v>
                </c:pt>
                <c:pt idx="5">
                  <c:v>2.9</c:v>
                </c:pt>
                <c:pt idx="6">
                  <c:v>#N/A</c:v>
                </c:pt>
                <c:pt idx="7">
                  <c:v>4.5</c:v>
                </c:pt>
                <c:pt idx="8">
                  <c:v>#N/A</c:v>
                </c:pt>
                <c:pt idx="9">
                  <c:v>6.53</c:v>
                </c:pt>
              </c:numCache>
            </c:numRef>
          </c:val>
          <c:extLst>
            <c:ext xmlns:c16="http://schemas.microsoft.com/office/drawing/2014/chart" uri="{C3380CC4-5D6E-409C-BE32-E72D297353CC}">
              <c16:uniqueId val="{00000007-C19D-4741-88BF-4E22256223B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5.56</c:v>
                </c:pt>
                <c:pt idx="2">
                  <c:v>#N/A</c:v>
                </c:pt>
                <c:pt idx="3">
                  <c:v>5.09</c:v>
                </c:pt>
                <c:pt idx="4">
                  <c:v>#N/A</c:v>
                </c:pt>
                <c:pt idx="5">
                  <c:v>10.84</c:v>
                </c:pt>
                <c:pt idx="6">
                  <c:v>#N/A</c:v>
                </c:pt>
                <c:pt idx="7">
                  <c:v>14.05</c:v>
                </c:pt>
                <c:pt idx="8">
                  <c:v>#N/A</c:v>
                </c:pt>
                <c:pt idx="9">
                  <c:v>12.91</c:v>
                </c:pt>
              </c:numCache>
            </c:numRef>
          </c:val>
          <c:extLst>
            <c:ext xmlns:c16="http://schemas.microsoft.com/office/drawing/2014/chart" uri="{C3380CC4-5D6E-409C-BE32-E72D297353CC}">
              <c16:uniqueId val="{00000008-C19D-4741-88BF-4E22256223B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59.82</c:v>
                </c:pt>
                <c:pt idx="2">
                  <c:v>#N/A</c:v>
                </c:pt>
                <c:pt idx="3">
                  <c:v>71.3</c:v>
                </c:pt>
                <c:pt idx="4">
                  <c:v>#N/A</c:v>
                </c:pt>
                <c:pt idx="5">
                  <c:v>87.58</c:v>
                </c:pt>
                <c:pt idx="6">
                  <c:v>#N/A</c:v>
                </c:pt>
                <c:pt idx="7">
                  <c:v>126.15</c:v>
                </c:pt>
                <c:pt idx="8">
                  <c:v>#N/A</c:v>
                </c:pt>
                <c:pt idx="9">
                  <c:v>152.6</c:v>
                </c:pt>
              </c:numCache>
            </c:numRef>
          </c:val>
          <c:extLst>
            <c:ext xmlns:c16="http://schemas.microsoft.com/office/drawing/2014/chart" uri="{C3380CC4-5D6E-409C-BE32-E72D297353CC}">
              <c16:uniqueId val="{00000009-C19D-4741-88BF-4E2225622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2696</c:v>
                </c:pt>
                <c:pt idx="5">
                  <c:v>2299</c:v>
                </c:pt>
                <c:pt idx="8">
                  <c:v>3513</c:v>
                </c:pt>
                <c:pt idx="11">
                  <c:v>2296</c:v>
                </c:pt>
                <c:pt idx="14">
                  <c:v>2201</c:v>
                </c:pt>
              </c:numCache>
            </c:numRef>
          </c:val>
          <c:extLst>
            <c:ext xmlns:c16="http://schemas.microsoft.com/office/drawing/2014/chart" uri="{C3380CC4-5D6E-409C-BE32-E72D297353CC}">
              <c16:uniqueId val="{00000000-FDF2-42F0-B549-8753C2751A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2-42F0-B549-8753C2751A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538</c:v>
                </c:pt>
                <c:pt idx="3">
                  <c:v>630</c:v>
                </c:pt>
                <c:pt idx="6">
                  <c:v>629</c:v>
                </c:pt>
                <c:pt idx="9">
                  <c:v>538</c:v>
                </c:pt>
                <c:pt idx="12">
                  <c:v>544</c:v>
                </c:pt>
              </c:numCache>
            </c:numRef>
          </c:val>
          <c:extLst>
            <c:ext xmlns:c16="http://schemas.microsoft.com/office/drawing/2014/chart" uri="{C3380CC4-5D6E-409C-BE32-E72D297353CC}">
              <c16:uniqueId val="{00000002-FDF2-42F0-B549-8753C2751A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15</c:v>
                </c:pt>
                <c:pt idx="6">
                  <c:v>23</c:v>
                </c:pt>
                <c:pt idx="9">
                  <c:v>8</c:v>
                </c:pt>
                <c:pt idx="12">
                  <c:v>182</c:v>
                </c:pt>
              </c:numCache>
            </c:numRef>
          </c:val>
          <c:extLst>
            <c:ext xmlns:c16="http://schemas.microsoft.com/office/drawing/2014/chart" uri="{C3380CC4-5D6E-409C-BE32-E72D297353CC}">
              <c16:uniqueId val="{00000003-FDF2-42F0-B549-8753C2751A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1525</c:v>
                </c:pt>
                <c:pt idx="3">
                  <c:v>1092</c:v>
                </c:pt>
                <c:pt idx="6">
                  <c:v>1169</c:v>
                </c:pt>
                <c:pt idx="9">
                  <c:v>1275</c:v>
                </c:pt>
                <c:pt idx="12">
                  <c:v>1242</c:v>
                </c:pt>
              </c:numCache>
            </c:numRef>
          </c:val>
          <c:extLst>
            <c:ext xmlns:c16="http://schemas.microsoft.com/office/drawing/2014/chart" uri="{C3380CC4-5D6E-409C-BE32-E72D297353CC}">
              <c16:uniqueId val="{00000004-FDF2-42F0-B549-8753C2751A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2-42F0-B549-8753C2751A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2-42F0-B549-8753C2751A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2085</c:v>
                </c:pt>
                <c:pt idx="3">
                  <c:v>2070</c:v>
                </c:pt>
                <c:pt idx="6">
                  <c:v>3118</c:v>
                </c:pt>
                <c:pt idx="9">
                  <c:v>2029</c:v>
                </c:pt>
                <c:pt idx="12">
                  <c:v>1919</c:v>
                </c:pt>
              </c:numCache>
            </c:numRef>
          </c:val>
          <c:extLst>
            <c:ext xmlns:c16="http://schemas.microsoft.com/office/drawing/2014/chart" uri="{C3380CC4-5D6E-409C-BE32-E72D297353CC}">
              <c16:uniqueId val="{00000007-FDF2-42F0-B549-8753C2751A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1458</c:v>
                </c:pt>
                <c:pt idx="2">
                  <c:v>#N/A</c:v>
                </c:pt>
                <c:pt idx="3">
                  <c:v>#N/A</c:v>
                </c:pt>
                <c:pt idx="4">
                  <c:v>1508</c:v>
                </c:pt>
                <c:pt idx="5">
                  <c:v>#N/A</c:v>
                </c:pt>
                <c:pt idx="6">
                  <c:v>#N/A</c:v>
                </c:pt>
                <c:pt idx="7">
                  <c:v>1426</c:v>
                </c:pt>
                <c:pt idx="8">
                  <c:v>#N/A</c:v>
                </c:pt>
                <c:pt idx="9">
                  <c:v>#N/A</c:v>
                </c:pt>
                <c:pt idx="10">
                  <c:v>1554</c:v>
                </c:pt>
                <c:pt idx="11">
                  <c:v>#N/A</c:v>
                </c:pt>
                <c:pt idx="12">
                  <c:v>#N/A</c:v>
                </c:pt>
                <c:pt idx="13">
                  <c:v>1686</c:v>
                </c:pt>
                <c:pt idx="14">
                  <c:v>#N/A</c:v>
                </c:pt>
              </c:numCache>
            </c:numRef>
          </c:val>
          <c:smooth val="0"/>
          <c:extLst>
            <c:ext xmlns:c16="http://schemas.microsoft.com/office/drawing/2014/chart" uri="{C3380CC4-5D6E-409C-BE32-E72D297353CC}">
              <c16:uniqueId val="{00000008-FDF2-42F0-B549-8753C2751A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19536</c:v>
                </c:pt>
                <c:pt idx="5">
                  <c:v>22183</c:v>
                </c:pt>
                <c:pt idx="8">
                  <c:v>22787</c:v>
                </c:pt>
                <c:pt idx="11">
                  <c:v>22207</c:v>
                </c:pt>
                <c:pt idx="14">
                  <c:v>21881</c:v>
                </c:pt>
              </c:numCache>
            </c:numRef>
          </c:val>
          <c:extLst>
            <c:ext xmlns:c16="http://schemas.microsoft.com/office/drawing/2014/chart" uri="{C3380CC4-5D6E-409C-BE32-E72D297353CC}">
              <c16:uniqueId val="{00000000-9B39-40C7-B585-4312332F76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10305</c:v>
                </c:pt>
                <c:pt idx="5">
                  <c:v>10554</c:v>
                </c:pt>
                <c:pt idx="8">
                  <c:v>9768</c:v>
                </c:pt>
                <c:pt idx="11">
                  <c:v>9270</c:v>
                </c:pt>
                <c:pt idx="14">
                  <c:v>10569</c:v>
                </c:pt>
              </c:numCache>
            </c:numRef>
          </c:val>
          <c:extLst>
            <c:ext xmlns:c16="http://schemas.microsoft.com/office/drawing/2014/chart" uri="{C3380CC4-5D6E-409C-BE32-E72D297353CC}">
              <c16:uniqueId val="{00000001-9B39-40C7-B585-4312332F76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5984</c:v>
                </c:pt>
                <c:pt idx="5">
                  <c:v>7402</c:v>
                </c:pt>
                <c:pt idx="8">
                  <c:v>7723</c:v>
                </c:pt>
                <c:pt idx="11">
                  <c:v>8592</c:v>
                </c:pt>
                <c:pt idx="14">
                  <c:v>7728</c:v>
                </c:pt>
              </c:numCache>
            </c:numRef>
          </c:val>
          <c:extLst>
            <c:ext xmlns:c16="http://schemas.microsoft.com/office/drawing/2014/chart" uri="{C3380CC4-5D6E-409C-BE32-E72D297353CC}">
              <c16:uniqueId val="{00000002-9B39-40C7-B585-4312332F76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39-40C7-B585-4312332F76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39-40C7-B585-4312332F76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153</c:v>
                </c:pt>
                <c:pt idx="3">
                  <c:v>115</c:v>
                </c:pt>
                <c:pt idx="6">
                  <c:v>76</c:v>
                </c:pt>
                <c:pt idx="9">
                  <c:v>38</c:v>
                </c:pt>
                <c:pt idx="12">
                  <c:v>0</c:v>
                </c:pt>
              </c:numCache>
            </c:numRef>
          </c:val>
          <c:extLst>
            <c:ext xmlns:c16="http://schemas.microsoft.com/office/drawing/2014/chart" uri="{C3380CC4-5D6E-409C-BE32-E72D297353CC}">
              <c16:uniqueId val="{00000005-9B39-40C7-B585-4312332F76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2321</c:v>
                </c:pt>
                <c:pt idx="3">
                  <c:v>2472</c:v>
                </c:pt>
                <c:pt idx="6">
                  <c:v>2428</c:v>
                </c:pt>
                <c:pt idx="9">
                  <c:v>2597</c:v>
                </c:pt>
                <c:pt idx="12">
                  <c:v>2772</c:v>
                </c:pt>
              </c:numCache>
            </c:numRef>
          </c:val>
          <c:extLst>
            <c:ext xmlns:c16="http://schemas.microsoft.com/office/drawing/2014/chart" uri="{C3380CC4-5D6E-409C-BE32-E72D297353CC}">
              <c16:uniqueId val="{00000006-9B39-40C7-B585-4312332F76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344</c:v>
                </c:pt>
                <c:pt idx="3">
                  <c:v>1081</c:v>
                </c:pt>
                <c:pt idx="6">
                  <c:v>3280</c:v>
                </c:pt>
                <c:pt idx="9">
                  <c:v>3056</c:v>
                </c:pt>
                <c:pt idx="12">
                  <c:v>2837</c:v>
                </c:pt>
              </c:numCache>
            </c:numRef>
          </c:val>
          <c:extLst>
            <c:ext xmlns:c16="http://schemas.microsoft.com/office/drawing/2014/chart" uri="{C3380CC4-5D6E-409C-BE32-E72D297353CC}">
              <c16:uniqueId val="{00000007-9B39-40C7-B585-4312332F76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18277</c:v>
                </c:pt>
                <c:pt idx="3">
                  <c:v>18530</c:v>
                </c:pt>
                <c:pt idx="6">
                  <c:v>18365</c:v>
                </c:pt>
                <c:pt idx="9">
                  <c:v>18029</c:v>
                </c:pt>
                <c:pt idx="12">
                  <c:v>18624</c:v>
                </c:pt>
              </c:numCache>
            </c:numRef>
          </c:val>
          <c:extLst>
            <c:ext xmlns:c16="http://schemas.microsoft.com/office/drawing/2014/chart" uri="{C3380CC4-5D6E-409C-BE32-E72D297353CC}">
              <c16:uniqueId val="{00000008-9B39-40C7-B585-4312332F76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5771</c:v>
                </c:pt>
                <c:pt idx="3">
                  <c:v>5339</c:v>
                </c:pt>
                <c:pt idx="6">
                  <c:v>4898</c:v>
                </c:pt>
                <c:pt idx="9">
                  <c:v>3538</c:v>
                </c:pt>
                <c:pt idx="12">
                  <c:v>2133</c:v>
                </c:pt>
              </c:numCache>
            </c:numRef>
          </c:val>
          <c:extLst>
            <c:ext xmlns:c16="http://schemas.microsoft.com/office/drawing/2014/chart" uri="{C3380CC4-5D6E-409C-BE32-E72D297353CC}">
              <c16:uniqueId val="{00000009-9B39-40C7-B585-4312332F76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22243</c:v>
                </c:pt>
                <c:pt idx="3">
                  <c:v>28023</c:v>
                </c:pt>
                <c:pt idx="6">
                  <c:v>27098</c:v>
                </c:pt>
                <c:pt idx="9">
                  <c:v>26572</c:v>
                </c:pt>
                <c:pt idx="12">
                  <c:v>26974</c:v>
                </c:pt>
              </c:numCache>
            </c:numRef>
          </c:val>
          <c:extLst>
            <c:ext xmlns:c16="http://schemas.microsoft.com/office/drawing/2014/chart" uri="{C3380CC4-5D6E-409C-BE32-E72D297353CC}">
              <c16:uniqueId val="{0000000A-9B39-40C7-B585-4312332F76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13284</c:v>
                </c:pt>
                <c:pt idx="2">
                  <c:v>#N/A</c:v>
                </c:pt>
                <c:pt idx="3">
                  <c:v>#N/A</c:v>
                </c:pt>
                <c:pt idx="4">
                  <c:v>15421</c:v>
                </c:pt>
                <c:pt idx="5">
                  <c:v>#N/A</c:v>
                </c:pt>
                <c:pt idx="6">
                  <c:v>#N/A</c:v>
                </c:pt>
                <c:pt idx="7">
                  <c:v>15869</c:v>
                </c:pt>
                <c:pt idx="8">
                  <c:v>#N/A</c:v>
                </c:pt>
                <c:pt idx="9">
                  <c:v>#N/A</c:v>
                </c:pt>
                <c:pt idx="10">
                  <c:v>13760</c:v>
                </c:pt>
                <c:pt idx="11">
                  <c:v>#N/A</c:v>
                </c:pt>
                <c:pt idx="12">
                  <c:v>#N/A</c:v>
                </c:pt>
                <c:pt idx="13">
                  <c:v>13161</c:v>
                </c:pt>
                <c:pt idx="14">
                  <c:v>#N/A</c:v>
                </c:pt>
              </c:numCache>
            </c:numRef>
          </c:val>
          <c:smooth val="0"/>
          <c:extLst>
            <c:ext xmlns:c16="http://schemas.microsoft.com/office/drawing/2014/chart" uri="{C3380CC4-5D6E-409C-BE32-E72D297353CC}">
              <c16:uniqueId val="{0000000B-9B39-40C7-B585-4312332F76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2550</c:v>
                </c:pt>
                <c:pt idx="1">
                  <c:v>2650</c:v>
                </c:pt>
                <c:pt idx="2">
                  <c:v>1941</c:v>
                </c:pt>
              </c:numCache>
            </c:numRef>
          </c:val>
          <c:extLst>
            <c:ext xmlns:c16="http://schemas.microsoft.com/office/drawing/2014/chart" uri="{C3380CC4-5D6E-409C-BE32-E72D297353CC}">
              <c16:uniqueId val="{00000000-E6D1-4BA3-BF7F-0D91C715D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722</c:v>
                </c:pt>
                <c:pt idx="1">
                  <c:v>723</c:v>
                </c:pt>
                <c:pt idx="2">
                  <c:v>768</c:v>
                </c:pt>
              </c:numCache>
            </c:numRef>
          </c:val>
          <c:extLst>
            <c:ext xmlns:c16="http://schemas.microsoft.com/office/drawing/2014/chart" uri="{C3380CC4-5D6E-409C-BE32-E72D297353CC}">
              <c16:uniqueId val="{00000001-E6D1-4BA3-BF7F-0D91C715D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3289</c:v>
                </c:pt>
                <c:pt idx="1">
                  <c:v>4058</c:v>
                </c:pt>
                <c:pt idx="2">
                  <c:v>4003</c:v>
                </c:pt>
              </c:numCache>
            </c:numRef>
          </c:val>
          <c:extLst>
            <c:ext xmlns:c16="http://schemas.microsoft.com/office/drawing/2014/chart" uri="{C3380CC4-5D6E-409C-BE32-E72D297353CC}">
              <c16:uniqueId val="{00000002-E6D1-4BA3-BF7F-0D91C715DA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58,621
56,926
55.90
28,875,968
27,889,644
947,075
14,443,612
26,974,218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令和５年度はコロナからの回復等により基準財政収入額が増加したが、臨時財政対策債振替率の減等により需要額も増加したため、単年度の財政力指数はほぼ横ばいとなった。</a:t>
          </a:r>
        </a:p>
        <a:p>
          <a:r>
            <a:rPr kumimoji="1" lang="ja-JP" altLang="en-US" sz="1300">
              <a:latin typeface="ＭＳ Ｐゴシック" panose="020B0600070205080204" pitchFamily="50" charset="-128"/>
              <a:ea typeface="ＭＳ Ｐゴシック" panose="020B0600070205080204" pitchFamily="50" charset="-128"/>
            </a:rPr>
            <a:t>　今後も収入額、需要額ともに増加していく見込みのため、指数としては同水準で推移していくと見込んでいる。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人事院勧告等による人件費の増のほか、旧ごみ処理場の解体に係る経費や、新ごみ処理場建設に係る借入の償還が本格化したことなどにより、経常収支比率が</a:t>
          </a:r>
          <a:r>
            <a:rPr kumimoji="1" lang="en-US" altLang="ja-JP" sz="1300" baseline="0">
              <a:latin typeface="ＭＳ Ｐゴシック" panose="020B0600070205080204" pitchFamily="50" charset="-128"/>
              <a:ea typeface="ＭＳ Ｐゴシック" panose="020B0600070205080204" pitchFamily="50" charset="-128"/>
            </a:rPr>
            <a:t>6.3</a:t>
          </a:r>
          <a:r>
            <a:rPr kumimoji="1" lang="ja-JP" altLang="en-US" sz="1300" baseline="0">
              <a:latin typeface="ＭＳ Ｐゴシック" panose="020B0600070205080204" pitchFamily="50" charset="-128"/>
              <a:ea typeface="ＭＳ Ｐゴシック" panose="020B0600070205080204" pitchFamily="50" charset="-128"/>
            </a:rPr>
            <a:t>ポイント上昇した。</a:t>
          </a:r>
        </a:p>
        <a:p>
          <a:r>
            <a:rPr kumimoji="1" lang="ja-JP" altLang="en-US" sz="1300" baseline="0">
              <a:latin typeface="ＭＳ Ｐゴシック" panose="020B0600070205080204" pitchFamily="50" charset="-128"/>
              <a:ea typeface="ＭＳ Ｐゴシック" panose="020B0600070205080204" pitchFamily="50" charset="-128"/>
            </a:rPr>
            <a:t>　今後も、経常経費全体では人件費や物価の高騰などによる増が見込まれるが、税収が順調に回復すれば、概ね</a:t>
          </a:r>
          <a:r>
            <a:rPr kumimoji="1" lang="en-US" altLang="ja-JP" sz="1300" baseline="0">
              <a:latin typeface="ＭＳ Ｐゴシック" panose="020B0600070205080204" pitchFamily="50" charset="-128"/>
              <a:ea typeface="ＭＳ Ｐゴシック" panose="020B0600070205080204" pitchFamily="50" charset="-128"/>
            </a:rPr>
            <a:t>90</a:t>
          </a:r>
          <a:r>
            <a:rPr kumimoji="1" lang="ja-JP" altLang="en-US" sz="1300" baseline="0">
              <a:latin typeface="ＭＳ Ｐゴシック" panose="020B0600070205080204" pitchFamily="50" charset="-128"/>
              <a:ea typeface="ＭＳ Ｐゴシック" panose="020B0600070205080204" pitchFamily="50" charset="-128"/>
            </a:rPr>
            <a:t>％を下回る数値で推移するものと見込んでいる。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需要費抑制のため、公共施設等総合管理計画に基づき、施設の統廃合や長寿命化などを引き続き進めていく。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38927"/>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59</xdr:row>
      <xdr:rowOff>11854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389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11854</xdr:rowOff>
    </xdr:from>
    <xdr:to>
      <xdr:col>15</xdr:col>
      <xdr:colOff>82550</xdr:colOff>
      <xdr:row>61</xdr:row>
      <xdr:rowOff>103294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2740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64</xdr:row>
      <xdr:rowOff>79587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61744"/>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人件費では、人事院勧告等による職員人件費の増、報酬等の改定による会計年度任用職員人件費の増により、前年度に比べ増となった。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物件費では、情報システム最適化事業として情報機器の更新が発生したことで前年度に比べ増となった。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類似団体と比較すると、人件費については第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次定員適正化計画の推進、物件費についても第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常滑市総合計画に基づき継続的な抑制に努めていることで、低い数値を維持している。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25752</xdr:rowOff>
    </xdr:from>
    <xdr:to>
      <xdr:col>23</xdr:col>
      <xdr:colOff>133350</xdr:colOff>
      <xdr:row>82</xdr:row>
      <xdr:rowOff>54105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4652"/>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167773</xdr:rowOff>
    </xdr:from>
    <xdr:to>
      <xdr:col>19</xdr:col>
      <xdr:colOff>133350</xdr:colOff>
      <xdr:row>82</xdr:row>
      <xdr:rowOff>25752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5223"/>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109120</xdr:rowOff>
    </xdr:from>
    <xdr:to>
      <xdr:col>15</xdr:col>
      <xdr:colOff>82550</xdr:colOff>
      <xdr:row>81</xdr:row>
      <xdr:rowOff>167773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570"/>
          <a:ext cx="889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37630</xdr:rowOff>
    </xdr:from>
    <xdr:to>
      <xdr:col>11</xdr:col>
      <xdr:colOff>31750</xdr:colOff>
      <xdr:row>81</xdr:row>
      <xdr:rowOff>109120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25080"/>
          <a:ext cx="889000" cy="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3305</xdr:rowOff>
    </xdr:from>
    <xdr:to>
      <xdr:col>23</xdr:col>
      <xdr:colOff>184150</xdr:colOff>
      <xdr:row>82</xdr:row>
      <xdr:rowOff>104905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19832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146402</xdr:rowOff>
    </xdr:from>
    <xdr:to>
      <xdr:col>19</xdr:col>
      <xdr:colOff>184150</xdr:colOff>
      <xdr:row>82</xdr:row>
      <xdr:rowOff>76552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86729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116973</xdr:rowOff>
    </xdr:from>
    <xdr:to>
      <xdr:col>15</xdr:col>
      <xdr:colOff>133350</xdr:colOff>
      <xdr:row>82</xdr:row>
      <xdr:rowOff>47123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57300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58320</xdr:rowOff>
    </xdr:from>
    <xdr:to>
      <xdr:col>11</xdr:col>
      <xdr:colOff>82550</xdr:colOff>
      <xdr:row>81</xdr:row>
      <xdr:rowOff>159920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170097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158280</xdr:rowOff>
    </xdr:from>
    <xdr:to>
      <xdr:col>7</xdr:col>
      <xdr:colOff>31750</xdr:colOff>
      <xdr:row>81</xdr:row>
      <xdr:rowOff>88430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98607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ラスパイレス指数については、職員の年齢構成の若返りなどにより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を下回り、類似団体平均も下回っている。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15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と比較して一般行政職は人数が少ない状況である一方、南北に細長い地形や中部国際空港を有する本市の独自性により、消防部員の職員数が比較的多く、結果として類似団体平均と概ね同等の数値となっている。</a:t>
          </a:r>
        </a:p>
        <a:p>
          <a:r>
            <a:rPr kumimoji="1" lang="ja-JP" altLang="en-US" sz="1300">
              <a:latin typeface="ＭＳ Ｐゴシック" panose="020B0600070205080204" pitchFamily="50" charset="-128"/>
              <a:ea typeface="ＭＳ Ｐゴシック" panose="020B0600070205080204" pitchFamily="50" charset="-128"/>
            </a:rPr>
            <a:t>　引き続き第７次定員適正化計画に基づき、職員採用にあたっては退職補充を原則とし、限られた職員の効果的な配置や業務の種類・性質に応じた多様な雇用形態の柔軟な活用等、無駄のないスリムな体制維持を務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171132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483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102764</xdr:rowOff>
    </xdr:from>
    <xdr:to>
      <xdr:col>77</xdr:col>
      <xdr:colOff>44450</xdr:colOff>
      <xdr:row>62</xdr:row>
      <xdr:rowOff>134938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266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90699</xdr:rowOff>
    </xdr:from>
    <xdr:to>
      <xdr:col>72</xdr:col>
      <xdr:colOff>203200</xdr:colOff>
      <xdr:row>62</xdr:row>
      <xdr:rowOff>102764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0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90699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85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120332</xdr:rowOff>
    </xdr:from>
    <xdr:to>
      <xdr:col>81</xdr:col>
      <xdr:colOff>95250</xdr:colOff>
      <xdr:row>63</xdr:row>
      <xdr:rowOff>50482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92409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51964</xdr:rowOff>
    </xdr:from>
    <xdr:to>
      <xdr:col>73</xdr:col>
      <xdr:colOff>44450</xdr:colOff>
      <xdr:row>62</xdr:row>
      <xdr:rowOff>153564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39899</xdr:rowOff>
    </xdr:from>
    <xdr:to>
      <xdr:col>68</xdr:col>
      <xdr:colOff>203200</xdr:colOff>
      <xdr:row>62</xdr:row>
      <xdr:rowOff>141499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126276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27834</xdr:rowOff>
    </xdr:from>
    <xdr:to>
      <xdr:col>64</xdr:col>
      <xdr:colOff>152400</xdr:colOff>
      <xdr:row>62</xdr:row>
      <xdr:rowOff>129434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類似団体を上回っている要因としては、新庁舎整備に係る公債費及び公債費に準ずる債務負担行為の償還が挙げられる。</a:t>
          </a:r>
        </a:p>
        <a:p>
          <a:r>
            <a:rPr kumimoji="1" lang="ja-JP" altLang="en-US" sz="1300">
              <a:latin typeface="ＭＳ Ｐゴシック" panose="020B0600070205080204" pitchFamily="50" charset="-128"/>
              <a:ea typeface="ＭＳ Ｐゴシック" panose="020B0600070205080204" pitchFamily="50" charset="-128"/>
            </a:rPr>
            <a:t>　今後は、新学校給食共同調理場建設工事などに係る市債償還により数値が上昇することが見込まれるため、緊急度・住民ニーズから優先順位を定めて事業を実施するなど、適切な財政運営に努めていく。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807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8382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8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75946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807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85598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大きく上回っている主な要因としては、市民病院及び消防本部庁舎を移転するための公益的施設用地取得に係る債務負担行為の設定、市庁舎の整備に係る借入などが挙げられる。令和５年度は、公益的施設用地取得費の一部繰上償還により</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ポイント減となった。</a:t>
          </a:r>
        </a:p>
        <a:p>
          <a:r>
            <a:rPr kumimoji="1" lang="ja-JP" altLang="en-US" sz="1200">
              <a:latin typeface="ＭＳ Ｐゴシック" panose="020B0600070205080204" pitchFamily="50" charset="-128"/>
              <a:ea typeface="ＭＳ Ｐゴシック" panose="020B0600070205080204" pitchFamily="50" charset="-128"/>
            </a:rPr>
            <a:t>　今後については、ボートレース事業収益の繰入により、一時的に数値の改善が見込まれるが、新学校給食共同調理場建設工事など、計画的な公共施設の整備に係る借入等により地方債現在高が増加し、将来負担比率も上昇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47051</xdr:rowOff>
    </xdr:from>
    <xdr:to>
      <xdr:col>81</xdr:col>
      <xdr:colOff>44450</xdr:colOff>
      <xdr:row>20</xdr:row>
      <xdr:rowOff>117142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476051"/>
          <a:ext cx="8382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117142</xdr:rowOff>
    </xdr:from>
    <xdr:to>
      <xdr:col>77</xdr:col>
      <xdr:colOff>44450</xdr:colOff>
      <xdr:row>21</xdr:row>
      <xdr:rowOff>108857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54614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103112</xdr:rowOff>
    </xdr:from>
    <xdr:to>
      <xdr:col>72</xdr:col>
      <xdr:colOff>203200</xdr:colOff>
      <xdr:row>21</xdr:row>
      <xdr:rowOff>108857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7035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159657</xdr:rowOff>
    </xdr:from>
    <xdr:to>
      <xdr:col>68</xdr:col>
      <xdr:colOff>152400</xdr:colOff>
      <xdr:row>21</xdr:row>
      <xdr:rowOff>103112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5886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167701</xdr:rowOff>
    </xdr:from>
    <xdr:to>
      <xdr:col>81</xdr:col>
      <xdr:colOff>95250</xdr:colOff>
      <xdr:row>20</xdr:row>
      <xdr:rowOff>97851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139778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3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66342</xdr:rowOff>
    </xdr:from>
    <xdr:to>
      <xdr:col>77</xdr:col>
      <xdr:colOff>95250</xdr:colOff>
      <xdr:row>20</xdr:row>
      <xdr:rowOff>167942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4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152719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8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58057</xdr:rowOff>
    </xdr:from>
    <xdr:to>
      <xdr:col>73</xdr:col>
      <xdr:colOff>44450</xdr:colOff>
      <xdr:row>21</xdr:row>
      <xdr:rowOff>159657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144434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52312</xdr:rowOff>
    </xdr:from>
    <xdr:to>
      <xdr:col>68</xdr:col>
      <xdr:colOff>203200</xdr:colOff>
      <xdr:row>21</xdr:row>
      <xdr:rowOff>153912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138689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108857</xdr:rowOff>
    </xdr:from>
    <xdr:to>
      <xdr:col>64</xdr:col>
      <xdr:colOff>152400</xdr:colOff>
      <xdr:row>21</xdr:row>
      <xdr:rowOff>39007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23784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58,621
56,926
55.90
28,875,968
27,889,644
947,075
14,443,612
26,974,218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年度は、人事院勧告等により人件費が増加したことから、前年度より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今後も引き続き定員適正化や業務の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化などの取組を通じて人件費の削減に努めていく。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58420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522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81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27396</xdr:rowOff>
    </xdr:from>
    <xdr:to>
      <xdr:col>15</xdr:col>
      <xdr:colOff>98425</xdr:colOff>
      <xdr:row>35</xdr:row>
      <xdr:rowOff>164556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814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164556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0580"/>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148046</xdr:rowOff>
    </xdr:from>
    <xdr:to>
      <xdr:col>15</xdr:col>
      <xdr:colOff>149225</xdr:colOff>
      <xdr:row>35</xdr:row>
      <xdr:rowOff>78196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88373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54083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年度から、ボート収益に係る特定財源を指定管理料に充当したため、類似団体を下回っていた。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年度も引き続きボート収益を充当したが、物価高騰の影響を受け給食賄材料費や公共施設の光熱水費が増額したこと、情報システム最適化事業の増などにより、前年度から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8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5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5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03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年度から、ボート収益に係る特定財源をこども医療費などに一部充当しているため、類似団体を下回っている。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年度は子ども医療費、児童発達支援等給付などの増により前年度より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高齢化の進展などにより今後増加する傾向にあるため、引き続き経費の削減に努めていく。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016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526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57</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下水道事業の公営企業会計化に伴う繰出金の減、及び病院事業会計への出資金の減などにより、令和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年度に大きな変動があり類似団体並みになった。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年度は、病院事業への出資金が増加したこと等により前年度より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59</xdr:row>
      <xdr:rowOff>86178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26307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79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78015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26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61</xdr:row>
      <xdr:rowOff>4535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4655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年度からボート収益に係る特定財源を民間保育所等運営費補助金などに一部充当していることから、類似団体を下回っている。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年度は、旧ごみ処理場の解体及び新ごみ処理場建設の償還が本格化したことにより分担金が増となったことで、前年度から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934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93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757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145288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123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年度は、前年度の市税等徴収猶予特例に係る市債の一括償還などにより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％となり類似団体平均を上回ったが、令和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年度は償還の進行等により前年度から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　今後は、市庁舎整備などに係る市債償還により公債費の増加が見込まれており、引き続き新規発行債の抑制や、借入利率の抑制により公債費全体の抑制に努めていく。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78</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74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78</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39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年度はボート収益に係る特定財源を各種事業に充当したことにより前年度比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年度は情報システム最適化事業や一部事務組合への分担金の増などにより、前年度より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057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75</xdr:row>
      <xdr:rowOff>46990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69542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695428"/>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49276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7091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77584</xdr:rowOff>
    </xdr:from>
    <xdr:to>
      <xdr:col>29</xdr:col>
      <xdr:colOff>127000</xdr:colOff>
      <xdr:row>16</xdr:row>
      <xdr:rowOff>122009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409"/>
          <a:ext cx="6477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122009</xdr:rowOff>
    </xdr:from>
    <xdr:to>
      <xdr:col>26</xdr:col>
      <xdr:colOff>50800</xdr:colOff>
      <xdr:row>16</xdr:row>
      <xdr:rowOff>130296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2834"/>
          <a:ext cx="6985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130296</xdr:rowOff>
    </xdr:from>
    <xdr:to>
      <xdr:col>22</xdr:col>
      <xdr:colOff>114300</xdr:colOff>
      <xdr:row>17</xdr:row>
      <xdr:rowOff>14948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1121"/>
          <a:ext cx="6985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14948</xdr:rowOff>
    </xdr:from>
    <xdr:to>
      <xdr:col>18</xdr:col>
      <xdr:colOff>177800</xdr:colOff>
      <xdr:row>17</xdr:row>
      <xdr:rowOff>113932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7223"/>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26784</xdr:rowOff>
    </xdr:from>
    <xdr:to>
      <xdr:col>29</xdr:col>
      <xdr:colOff>177800</xdr:colOff>
      <xdr:row>16</xdr:row>
      <xdr:rowOff>128384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170311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71209</xdr:rowOff>
    </xdr:from>
    <xdr:to>
      <xdr:col>26</xdr:col>
      <xdr:colOff>101600</xdr:colOff>
      <xdr:row>17</xdr:row>
      <xdr:rowOff>1359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157586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79496</xdr:rowOff>
    </xdr:from>
    <xdr:to>
      <xdr:col>22</xdr:col>
      <xdr:colOff>165100</xdr:colOff>
      <xdr:row>17</xdr:row>
      <xdr:rowOff>9646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165873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135598</xdr:rowOff>
    </xdr:from>
    <xdr:to>
      <xdr:col>19</xdr:col>
      <xdr:colOff>38100</xdr:colOff>
      <xdr:row>17</xdr:row>
      <xdr:rowOff>65748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50525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63132</xdr:rowOff>
    </xdr:from>
    <xdr:to>
      <xdr:col>15</xdr:col>
      <xdr:colOff>101600</xdr:colOff>
      <xdr:row>17</xdr:row>
      <xdr:rowOff>164732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149509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77786</xdr:rowOff>
    </xdr:from>
    <xdr:to>
      <xdr:col>29</xdr:col>
      <xdr:colOff>127000</xdr:colOff>
      <xdr:row>34</xdr:row>
      <xdr:rowOff>148292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45236"/>
          <a:ext cx="647700" cy="70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148292</xdr:rowOff>
    </xdr:from>
    <xdr:to>
      <xdr:col>26</xdr:col>
      <xdr:colOff>50800</xdr:colOff>
      <xdr:row>34</xdr:row>
      <xdr:rowOff>220399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15742"/>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182093</xdr:rowOff>
    </xdr:from>
    <xdr:to>
      <xdr:col>22</xdr:col>
      <xdr:colOff>114300</xdr:colOff>
      <xdr:row>34</xdr:row>
      <xdr:rowOff>220399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49543"/>
          <a:ext cx="698500" cy="3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182093</xdr:rowOff>
    </xdr:from>
    <xdr:to>
      <xdr:col>18</xdr:col>
      <xdr:colOff>177800</xdr:colOff>
      <xdr:row>34</xdr:row>
      <xdr:rowOff>214978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49543"/>
          <a:ext cx="6985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26986</xdr:rowOff>
    </xdr:from>
    <xdr:to>
      <xdr:col>29</xdr:col>
      <xdr:colOff>177800</xdr:colOff>
      <xdr:row>34</xdr:row>
      <xdr:rowOff>128586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9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214963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3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97492</xdr:rowOff>
    </xdr:from>
    <xdr:to>
      <xdr:col>26</xdr:col>
      <xdr:colOff>101600</xdr:colOff>
      <xdr:row>34</xdr:row>
      <xdr:rowOff>199092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6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209269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3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169599</xdr:rowOff>
    </xdr:from>
    <xdr:to>
      <xdr:col>22</xdr:col>
      <xdr:colOff>165100</xdr:colOff>
      <xdr:row>34</xdr:row>
      <xdr:rowOff>271199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3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281376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0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131293</xdr:rowOff>
    </xdr:from>
    <xdr:to>
      <xdr:col>19</xdr:col>
      <xdr:colOff>38100</xdr:colOff>
      <xdr:row>34</xdr:row>
      <xdr:rowOff>232893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9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243070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164178</xdr:rowOff>
    </xdr:from>
    <xdr:to>
      <xdr:col>15</xdr:col>
      <xdr:colOff>101600</xdr:colOff>
      <xdr:row>34</xdr:row>
      <xdr:rowOff>265778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3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275955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58,621
56,926
55.90
28,875,968
27,889,644
947,075
14,443,612
26,974,218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xdr:rowOff>
    </xdr:from>
    <xdr:to>
      <xdr:col>24</xdr:col>
      <xdr:colOff>63500</xdr:colOff>
      <xdr:row>36</xdr:row>
      <xdr:rowOff>47536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3311"/>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47536</xdr:rowOff>
    </xdr:from>
    <xdr:to>
      <xdr:col>19</xdr:col>
      <xdr:colOff>177800</xdr:colOff>
      <xdr:row>36</xdr:row>
      <xdr:rowOff>60890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973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60890</xdr:rowOff>
    </xdr:from>
    <xdr:to>
      <xdr:col>15</xdr:col>
      <xdr:colOff>50800</xdr:colOff>
      <xdr:row>36</xdr:row>
      <xdr:rowOff>85503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309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85503</xdr:rowOff>
    </xdr:from>
    <xdr:to>
      <xdr:col>10</xdr:col>
      <xdr:colOff>114300</xdr:colOff>
      <xdr:row>37</xdr:row>
      <xdr:rowOff>147244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7703"/>
          <a:ext cx="8890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121761</xdr:rowOff>
    </xdr:from>
    <xdr:to>
      <xdr:col>24</xdr:col>
      <xdr:colOff>114300</xdr:colOff>
      <xdr:row>36</xdr:row>
      <xdr:rowOff>51911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100188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168186</xdr:rowOff>
    </xdr:from>
    <xdr:to>
      <xdr:col>20</xdr:col>
      <xdr:colOff>38100</xdr:colOff>
      <xdr:row>36</xdr:row>
      <xdr:rowOff>98336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89463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10090</xdr:rowOff>
    </xdr:from>
    <xdr:to>
      <xdr:col>15</xdr:col>
      <xdr:colOff>101600</xdr:colOff>
      <xdr:row>36</xdr:row>
      <xdr:rowOff>111690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34703</xdr:rowOff>
    </xdr:from>
    <xdr:to>
      <xdr:col>10</xdr:col>
      <xdr:colOff>165100</xdr:colOff>
      <xdr:row>36</xdr:row>
      <xdr:rowOff>136303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127430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96444</xdr:rowOff>
    </xdr:from>
    <xdr:to>
      <xdr:col>6</xdr:col>
      <xdr:colOff>38100</xdr:colOff>
      <xdr:row>38</xdr:row>
      <xdr:rowOff>26594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17721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48130</xdr:rowOff>
    </xdr:from>
    <xdr:to>
      <xdr:col>24</xdr:col>
      <xdr:colOff>63500</xdr:colOff>
      <xdr:row>57</xdr:row>
      <xdr:rowOff>52386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0780"/>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52386</xdr:rowOff>
    </xdr:from>
    <xdr:to>
      <xdr:col>19</xdr:col>
      <xdr:colOff>177800</xdr:colOff>
      <xdr:row>57</xdr:row>
      <xdr:rowOff>72883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036"/>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72883</xdr:rowOff>
    </xdr:from>
    <xdr:to>
      <xdr:col>15</xdr:col>
      <xdr:colOff>50800</xdr:colOff>
      <xdr:row>57</xdr:row>
      <xdr:rowOff>119540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5533"/>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91215</xdr:rowOff>
    </xdr:from>
    <xdr:to>
      <xdr:col>10</xdr:col>
      <xdr:colOff>114300</xdr:colOff>
      <xdr:row>57</xdr:row>
      <xdr:rowOff>119540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63865"/>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168780</xdr:rowOff>
    </xdr:from>
    <xdr:to>
      <xdr:col>24</xdr:col>
      <xdr:colOff>114300</xdr:colOff>
      <xdr:row>57</xdr:row>
      <xdr:rowOff>98930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147207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xdr:rowOff>
    </xdr:from>
    <xdr:to>
      <xdr:col>20</xdr:col>
      <xdr:colOff>38100</xdr:colOff>
      <xdr:row>57</xdr:row>
      <xdr:rowOff>103186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22083</xdr:rowOff>
    </xdr:from>
    <xdr:to>
      <xdr:col>15</xdr:col>
      <xdr:colOff>101600</xdr:colOff>
      <xdr:row>57</xdr:row>
      <xdr:rowOff>123683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68740</xdr:rowOff>
    </xdr:from>
    <xdr:to>
      <xdr:col>10</xdr:col>
      <xdr:colOff>165100</xdr:colOff>
      <xdr:row>57</xdr:row>
      <xdr:rowOff>170340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161467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40415</xdr:rowOff>
    </xdr:from>
    <xdr:to>
      <xdr:col>6</xdr:col>
      <xdr:colOff>38100</xdr:colOff>
      <xdr:row>57</xdr:row>
      <xdr:rowOff>142015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133142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165258</xdr:rowOff>
    </xdr:from>
    <xdr:to>
      <xdr:col>24</xdr:col>
      <xdr:colOff>63500</xdr:colOff>
      <xdr:row>77</xdr:row>
      <xdr:rowOff>168777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6908"/>
          <a:ext cx="8382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168777</xdr:rowOff>
    </xdr:from>
    <xdr:to>
      <xdr:col>19</xdr:col>
      <xdr:colOff>177800</xdr:colOff>
      <xdr:row>78</xdr:row>
      <xdr:rowOff>33995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0427"/>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33995</xdr:rowOff>
    </xdr:from>
    <xdr:to>
      <xdr:col>15</xdr:col>
      <xdr:colOff>50800</xdr:colOff>
      <xdr:row>78</xdr:row>
      <xdr:rowOff>34269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709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33675</xdr:rowOff>
    </xdr:from>
    <xdr:to>
      <xdr:col>10</xdr:col>
      <xdr:colOff>114300</xdr:colOff>
      <xdr:row>78</xdr:row>
      <xdr:rowOff>34269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67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114458</xdr:rowOff>
    </xdr:from>
    <xdr:to>
      <xdr:col>24</xdr:col>
      <xdr:colOff>114300</xdr:colOff>
      <xdr:row>78</xdr:row>
      <xdr:rowOff>44608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29385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117977</xdr:rowOff>
    </xdr:from>
    <xdr:to>
      <xdr:col>20</xdr:col>
      <xdr:colOff>38100</xdr:colOff>
      <xdr:row>78</xdr:row>
      <xdr:rowOff>48127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39254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154645</xdr:rowOff>
    </xdr:from>
    <xdr:to>
      <xdr:col>15</xdr:col>
      <xdr:colOff>101600</xdr:colOff>
      <xdr:row>78</xdr:row>
      <xdr:rowOff>84795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75922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154919</xdr:rowOff>
    </xdr:from>
    <xdr:to>
      <xdr:col>10</xdr:col>
      <xdr:colOff>165100</xdr:colOff>
      <xdr:row>78</xdr:row>
      <xdr:rowOff>85069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76196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154325</xdr:rowOff>
    </xdr:from>
    <xdr:to>
      <xdr:col>6</xdr:col>
      <xdr:colOff>38100</xdr:colOff>
      <xdr:row>78</xdr:row>
      <xdr:rowOff>84475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75602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95737</xdr:rowOff>
    </xdr:from>
    <xdr:to>
      <xdr:col>24</xdr:col>
      <xdr:colOff>63500</xdr:colOff>
      <xdr:row>98</xdr:row>
      <xdr:rowOff>15270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26387"/>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105953</xdr:rowOff>
    </xdr:from>
    <xdr:to>
      <xdr:col>19</xdr:col>
      <xdr:colOff>177800</xdr:colOff>
      <xdr:row>98</xdr:row>
      <xdr:rowOff>15270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65153"/>
          <a:ext cx="889000" cy="2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105953</xdr:rowOff>
    </xdr:from>
    <xdr:to>
      <xdr:col>15</xdr:col>
      <xdr:colOff>50800</xdr:colOff>
      <xdr:row>98</xdr:row>
      <xdr:rowOff>86637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65153"/>
          <a:ext cx="8890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86637</xdr:rowOff>
    </xdr:from>
    <xdr:to>
      <xdr:col>10</xdr:col>
      <xdr:colOff>114300</xdr:colOff>
      <xdr:row>98</xdr:row>
      <xdr:rowOff>148315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8737"/>
          <a:ext cx="889000" cy="6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44937</xdr:rowOff>
    </xdr:from>
    <xdr:to>
      <xdr:col>24</xdr:col>
      <xdr:colOff>114300</xdr:colOff>
      <xdr:row>97</xdr:row>
      <xdr:rowOff>146537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23364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135920</xdr:rowOff>
    </xdr:from>
    <xdr:to>
      <xdr:col>20</xdr:col>
      <xdr:colOff>38100</xdr:colOff>
      <xdr:row>98</xdr:row>
      <xdr:rowOff>66070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57197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55153</xdr:rowOff>
    </xdr:from>
    <xdr:to>
      <xdr:col>15</xdr:col>
      <xdr:colOff>101600</xdr:colOff>
      <xdr:row>96</xdr:row>
      <xdr:rowOff>156753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147880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35837</xdr:rowOff>
    </xdr:from>
    <xdr:to>
      <xdr:col>10</xdr:col>
      <xdr:colOff>165100</xdr:colOff>
      <xdr:row>98</xdr:row>
      <xdr:rowOff>137437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97515</xdr:rowOff>
    </xdr:from>
    <xdr:to>
      <xdr:col>6</xdr:col>
      <xdr:colOff>38100</xdr:colOff>
      <xdr:row>99</xdr:row>
      <xdr:rowOff>27665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18792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94622</xdr:rowOff>
    </xdr:from>
    <xdr:to>
      <xdr:col>55</xdr:col>
      <xdr:colOff>0</xdr:colOff>
      <xdr:row>37</xdr:row>
      <xdr:rowOff>135117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38272"/>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64284</xdr:rowOff>
    </xdr:from>
    <xdr:to>
      <xdr:col>50</xdr:col>
      <xdr:colOff>114300</xdr:colOff>
      <xdr:row>37</xdr:row>
      <xdr:rowOff>135117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0793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89495</xdr:rowOff>
    </xdr:from>
    <xdr:to>
      <xdr:col>45</xdr:col>
      <xdr:colOff>177800</xdr:colOff>
      <xdr:row>37</xdr:row>
      <xdr:rowOff>64284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32995"/>
          <a:ext cx="889000" cy="117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89495</xdr:rowOff>
    </xdr:from>
    <xdr:to>
      <xdr:col>41</xdr:col>
      <xdr:colOff>50800</xdr:colOff>
      <xdr:row>39</xdr:row>
      <xdr:rowOff>27675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32995"/>
          <a:ext cx="889000" cy="14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43822</xdr:rowOff>
    </xdr:from>
    <xdr:to>
      <xdr:col>55</xdr:col>
      <xdr:colOff>50800</xdr:colOff>
      <xdr:row>37</xdr:row>
      <xdr:rowOff>145422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22249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84317</xdr:rowOff>
    </xdr:from>
    <xdr:to>
      <xdr:col>50</xdr:col>
      <xdr:colOff>165100</xdr:colOff>
      <xdr:row>38</xdr:row>
      <xdr:rowOff>14467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5594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2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13484</xdr:rowOff>
    </xdr:from>
    <xdr:to>
      <xdr:col>46</xdr:col>
      <xdr:colOff>38100</xdr:colOff>
      <xdr:row>37</xdr:row>
      <xdr:rowOff>115084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131611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38695</xdr:rowOff>
    </xdr:from>
    <xdr:to>
      <xdr:col>41</xdr:col>
      <xdr:colOff>101600</xdr:colOff>
      <xdr:row>30</xdr:row>
      <xdr:rowOff>140295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156822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5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148325</xdr:rowOff>
    </xdr:from>
    <xdr:to>
      <xdr:col>36</xdr:col>
      <xdr:colOff>165100</xdr:colOff>
      <xdr:row>39</xdr:row>
      <xdr:rowOff>78475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69602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5849</xdr:rowOff>
    </xdr:from>
    <xdr:to>
      <xdr:col>55</xdr:col>
      <xdr:colOff>0</xdr:colOff>
      <xdr:row>55</xdr:row>
      <xdr:rowOff>49850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264149"/>
          <a:ext cx="838200" cy="2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49850</xdr:rowOff>
    </xdr:from>
    <xdr:to>
      <xdr:col>50</xdr:col>
      <xdr:colOff>114300</xdr:colOff>
      <xdr:row>55</xdr:row>
      <xdr:rowOff>71665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79600"/>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119659</xdr:rowOff>
    </xdr:from>
    <xdr:to>
      <xdr:col>45</xdr:col>
      <xdr:colOff>177800</xdr:colOff>
      <xdr:row>55</xdr:row>
      <xdr:rowOff>71665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520709"/>
          <a:ext cx="889000" cy="9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119659</xdr:rowOff>
    </xdr:from>
    <xdr:to>
      <xdr:col>41</xdr:col>
      <xdr:colOff>50800</xdr:colOff>
      <xdr:row>55</xdr:row>
      <xdr:rowOff>87154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520709"/>
          <a:ext cx="889000" cy="9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126499</xdr:rowOff>
    </xdr:from>
    <xdr:to>
      <xdr:col>55</xdr:col>
      <xdr:colOff>50800</xdr:colOff>
      <xdr:row>54</xdr:row>
      <xdr:rowOff>56649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149376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0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170500</xdr:rowOff>
    </xdr:from>
    <xdr:to>
      <xdr:col>50</xdr:col>
      <xdr:colOff>165100</xdr:colOff>
      <xdr:row>55</xdr:row>
      <xdr:rowOff>100650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117177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0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20865</xdr:rowOff>
    </xdr:from>
    <xdr:to>
      <xdr:col>46</xdr:col>
      <xdr:colOff>38100</xdr:colOff>
      <xdr:row>55</xdr:row>
      <xdr:rowOff>122465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138992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68859</xdr:rowOff>
    </xdr:from>
    <xdr:to>
      <xdr:col>41</xdr:col>
      <xdr:colOff>101600</xdr:colOff>
      <xdr:row>49</xdr:row>
      <xdr:rowOff>170459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4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15536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2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36354</xdr:rowOff>
    </xdr:from>
    <xdr:to>
      <xdr:col>36</xdr:col>
      <xdr:colOff>165100</xdr:colOff>
      <xdr:row>55</xdr:row>
      <xdr:rowOff>137954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154481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80663</xdr:rowOff>
    </xdr:from>
    <xdr:to>
      <xdr:col>55</xdr:col>
      <xdr:colOff>0</xdr:colOff>
      <xdr:row>78</xdr:row>
      <xdr:rowOff>83217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10863"/>
          <a:ext cx="838200" cy="3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83217</xdr:rowOff>
    </xdr:from>
    <xdr:to>
      <xdr:col>50</xdr:col>
      <xdr:colOff>114300</xdr:colOff>
      <xdr:row>78</xdr:row>
      <xdr:rowOff>149377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56317"/>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122992</xdr:rowOff>
    </xdr:from>
    <xdr:to>
      <xdr:col>45</xdr:col>
      <xdr:colOff>177800</xdr:colOff>
      <xdr:row>78</xdr:row>
      <xdr:rowOff>149377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96092"/>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65787</xdr:rowOff>
    </xdr:from>
    <xdr:to>
      <xdr:col>41</xdr:col>
      <xdr:colOff>50800</xdr:colOff>
      <xdr:row>78</xdr:row>
      <xdr:rowOff>122992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67437"/>
          <a:ext cx="889000" cy="2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29863</xdr:rowOff>
    </xdr:from>
    <xdr:to>
      <xdr:col>55</xdr:col>
      <xdr:colOff>50800</xdr:colOff>
      <xdr:row>76</xdr:row>
      <xdr:rowOff>131463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0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52741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32417</xdr:rowOff>
    </xdr:from>
    <xdr:to>
      <xdr:col>50</xdr:col>
      <xdr:colOff>165100</xdr:colOff>
      <xdr:row>78</xdr:row>
      <xdr:rowOff>134017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125144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98577</xdr:rowOff>
    </xdr:from>
    <xdr:to>
      <xdr:col>46</xdr:col>
      <xdr:colOff>38100</xdr:colOff>
      <xdr:row>79</xdr:row>
      <xdr:rowOff>28727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19854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72192</xdr:rowOff>
    </xdr:from>
    <xdr:to>
      <xdr:col>41</xdr:col>
      <xdr:colOff>101600</xdr:colOff>
      <xdr:row>79</xdr:row>
      <xdr:rowOff>2342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164919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14987</xdr:rowOff>
    </xdr:from>
    <xdr:to>
      <xdr:col>36</xdr:col>
      <xdr:colOff>165100</xdr:colOff>
      <xdr:row>77</xdr:row>
      <xdr:rowOff>116587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107714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46692</xdr:rowOff>
    </xdr:from>
    <xdr:to>
      <xdr:col>54</xdr:col>
      <xdr:colOff>189865</xdr:colOff>
      <xdr:row>99</xdr:row>
      <xdr:rowOff>13688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820092"/>
          <a:ext cx="1270" cy="1167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17515</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13688</xdr:rowOff>
    </xdr:from>
    <xdr:to>
      <xdr:col>55</xdr:col>
      <xdr:colOff>88900</xdr:colOff>
      <xdr:row>99</xdr:row>
      <xdr:rowOff>13688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164819</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46692</xdr:rowOff>
    </xdr:from>
    <xdr:to>
      <xdr:col>55</xdr:col>
      <xdr:colOff>88900</xdr:colOff>
      <xdr:row>92</xdr:row>
      <xdr:rowOff>46692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82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125907</xdr:rowOff>
    </xdr:from>
    <xdr:to>
      <xdr:col>55</xdr:col>
      <xdr:colOff>0</xdr:colOff>
      <xdr:row>97</xdr:row>
      <xdr:rowOff>127660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75655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42849</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02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19972</xdr:rowOff>
    </xdr:from>
    <xdr:to>
      <xdr:col>55</xdr:col>
      <xdr:colOff>50800</xdr:colOff>
      <xdr:row>97</xdr:row>
      <xdr:rowOff>121572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6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21721</xdr:rowOff>
    </xdr:from>
    <xdr:to>
      <xdr:col>50</xdr:col>
      <xdr:colOff>114300</xdr:colOff>
      <xdr:row>97</xdr:row>
      <xdr:rowOff>125907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652371"/>
          <a:ext cx="889000" cy="1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24761</xdr:rowOff>
    </xdr:from>
    <xdr:to>
      <xdr:col>50</xdr:col>
      <xdr:colOff>165100</xdr:colOff>
      <xdr:row>97</xdr:row>
      <xdr:rowOff>126361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142888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39115</xdr:rowOff>
    </xdr:from>
    <xdr:to>
      <xdr:col>45</xdr:col>
      <xdr:colOff>177800</xdr:colOff>
      <xdr:row>97</xdr:row>
      <xdr:rowOff>21721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5641065"/>
          <a:ext cx="889000" cy="10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39250</xdr:rowOff>
    </xdr:from>
    <xdr:to>
      <xdr:col>46</xdr:col>
      <xdr:colOff>38100</xdr:colOff>
      <xdr:row>97</xdr:row>
      <xdr:rowOff>140850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39115</xdr:rowOff>
    </xdr:from>
    <xdr:to>
      <xdr:col>41</xdr:col>
      <xdr:colOff>50800</xdr:colOff>
      <xdr:row>98</xdr:row>
      <xdr:rowOff>14405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5641065"/>
          <a:ext cx="889000" cy="117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163860</xdr:rowOff>
    </xdr:from>
    <xdr:to>
      <xdr:col>41</xdr:col>
      <xdr:colOff>101600</xdr:colOff>
      <xdr:row>97</xdr:row>
      <xdr:rowOff>94010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85137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11720</xdr:rowOff>
    </xdr:from>
    <xdr:to>
      <xdr:col>36</xdr:col>
      <xdr:colOff>165100</xdr:colOff>
      <xdr:row>97</xdr:row>
      <xdr:rowOff>113320</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76860</xdr:rowOff>
    </xdr:from>
    <xdr:to>
      <xdr:col>55</xdr:col>
      <xdr:colOff>50800</xdr:colOff>
      <xdr:row>98</xdr:row>
      <xdr:rowOff>7010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55287</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6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75107</xdr:rowOff>
    </xdr:from>
    <xdr:to>
      <xdr:col>50</xdr:col>
      <xdr:colOff>165100</xdr:colOff>
      <xdr:row>98</xdr:row>
      <xdr:rowOff>5257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7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167834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142371</xdr:rowOff>
    </xdr:from>
    <xdr:to>
      <xdr:col>46</xdr:col>
      <xdr:colOff>38100</xdr:colOff>
      <xdr:row>97</xdr:row>
      <xdr:rowOff>72521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89048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3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159765</xdr:rowOff>
    </xdr:from>
    <xdr:to>
      <xdr:col>41</xdr:col>
      <xdr:colOff>101600</xdr:colOff>
      <xdr:row>91</xdr:row>
      <xdr:rowOff>89915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106442</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61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135055</xdr:rowOff>
    </xdr:from>
    <xdr:to>
      <xdr:col>36</xdr:col>
      <xdr:colOff>165100</xdr:colOff>
      <xdr:row>98</xdr:row>
      <xdr:rowOff>65205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56332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8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44684</xdr:rowOff>
    </xdr:from>
    <xdr:to>
      <xdr:col>85</xdr:col>
      <xdr:colOff>127000</xdr:colOff>
      <xdr:row>76</xdr:row>
      <xdr:rowOff>78713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74884"/>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84656</xdr:rowOff>
    </xdr:from>
    <xdr:to>
      <xdr:col>81</xdr:col>
      <xdr:colOff>50800</xdr:colOff>
      <xdr:row>76</xdr:row>
      <xdr:rowOff>44684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71956"/>
          <a:ext cx="889000" cy="30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84656</xdr:rowOff>
    </xdr:from>
    <xdr:to>
      <xdr:col>76</xdr:col>
      <xdr:colOff>114300</xdr:colOff>
      <xdr:row>76</xdr:row>
      <xdr:rowOff>40487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71956"/>
          <a:ext cx="889000" cy="2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39360</xdr:rowOff>
    </xdr:from>
    <xdr:to>
      <xdr:col>71</xdr:col>
      <xdr:colOff>177800</xdr:colOff>
      <xdr:row>76</xdr:row>
      <xdr:rowOff>40487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69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27913</xdr:rowOff>
    </xdr:from>
    <xdr:to>
      <xdr:col>85</xdr:col>
      <xdr:colOff>177800</xdr:colOff>
      <xdr:row>76</xdr:row>
      <xdr:rowOff>129513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6340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3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165334</xdr:rowOff>
    </xdr:from>
    <xdr:to>
      <xdr:col>81</xdr:col>
      <xdr:colOff>101600</xdr:colOff>
      <xdr:row>76</xdr:row>
      <xdr:rowOff>95484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86611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33856</xdr:rowOff>
    </xdr:from>
    <xdr:to>
      <xdr:col>76</xdr:col>
      <xdr:colOff>165100</xdr:colOff>
      <xdr:row>74</xdr:row>
      <xdr:rowOff>135456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151983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161137</xdr:rowOff>
    </xdr:from>
    <xdr:to>
      <xdr:col>72</xdr:col>
      <xdr:colOff>38100</xdr:colOff>
      <xdr:row>76</xdr:row>
      <xdr:rowOff>91287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82414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160010</xdr:rowOff>
    </xdr:from>
    <xdr:to>
      <xdr:col>67</xdr:col>
      <xdr:colOff>101600</xdr:colOff>
      <xdr:row>76</xdr:row>
      <xdr:rowOff>90160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81287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32807</xdr:rowOff>
    </xdr:from>
    <xdr:to>
      <xdr:col>85</xdr:col>
      <xdr:colOff>127000</xdr:colOff>
      <xdr:row>97</xdr:row>
      <xdr:rowOff>70653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492007"/>
          <a:ext cx="838200" cy="2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32807</xdr:rowOff>
    </xdr:from>
    <xdr:to>
      <xdr:col>81</xdr:col>
      <xdr:colOff>50800</xdr:colOff>
      <xdr:row>97</xdr:row>
      <xdr:rowOff>48003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92007"/>
          <a:ext cx="889000" cy="18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100464</xdr:rowOff>
    </xdr:from>
    <xdr:to>
      <xdr:col>76</xdr:col>
      <xdr:colOff>114300</xdr:colOff>
      <xdr:row>97</xdr:row>
      <xdr:rowOff>48003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559664"/>
          <a:ext cx="889000" cy="1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100464</xdr:rowOff>
    </xdr:from>
    <xdr:to>
      <xdr:col>71</xdr:col>
      <xdr:colOff>177800</xdr:colOff>
      <xdr:row>98</xdr:row>
      <xdr:rowOff>53729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59664"/>
          <a:ext cx="889000" cy="2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19853</xdr:rowOff>
    </xdr:from>
    <xdr:to>
      <xdr:col>85</xdr:col>
      <xdr:colOff>177800</xdr:colOff>
      <xdr:row>97</xdr:row>
      <xdr:rowOff>121453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42730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153457</xdr:rowOff>
    </xdr:from>
    <xdr:to>
      <xdr:col>81</xdr:col>
      <xdr:colOff>101600</xdr:colOff>
      <xdr:row>96</xdr:row>
      <xdr:rowOff>83607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100134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2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168653</xdr:rowOff>
    </xdr:from>
    <xdr:to>
      <xdr:col>76</xdr:col>
      <xdr:colOff>165100</xdr:colOff>
      <xdr:row>97</xdr:row>
      <xdr:rowOff>98803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115330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49664</xdr:rowOff>
    </xdr:from>
    <xdr:to>
      <xdr:col>72</xdr:col>
      <xdr:colOff>38100</xdr:colOff>
      <xdr:row>96</xdr:row>
      <xdr:rowOff>151264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167791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2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2929</xdr:rowOff>
    </xdr:from>
    <xdr:to>
      <xdr:col>67</xdr:col>
      <xdr:colOff>101600</xdr:colOff>
      <xdr:row>98</xdr:row>
      <xdr:rowOff>104529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95656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164892</xdr:rowOff>
    </xdr:from>
    <xdr:to>
      <xdr:col>116</xdr:col>
      <xdr:colOff>63500</xdr:colOff>
      <xdr:row>37</xdr:row>
      <xdr:rowOff>68102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37092"/>
          <a:ext cx="838200" cy="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68102</xdr:rowOff>
    </xdr:from>
    <xdr:to>
      <xdr:col>111</xdr:col>
      <xdr:colOff>177800</xdr:colOff>
      <xdr:row>37</xdr:row>
      <xdr:rowOff>147747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11752"/>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147747</xdr:rowOff>
    </xdr:from>
    <xdr:to>
      <xdr:col>107</xdr:col>
      <xdr:colOff>50800</xdr:colOff>
      <xdr:row>38</xdr:row>
      <xdr:rowOff>25949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491397"/>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63348</xdr:rowOff>
    </xdr:from>
    <xdr:to>
      <xdr:col>102</xdr:col>
      <xdr:colOff>114300</xdr:colOff>
      <xdr:row>38</xdr:row>
      <xdr:rowOff>25949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06998"/>
          <a:ext cx="889000" cy="1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114092</xdr:rowOff>
    </xdr:from>
    <xdr:to>
      <xdr:col>116</xdr:col>
      <xdr:colOff>114300</xdr:colOff>
      <xdr:row>37</xdr:row>
      <xdr:rowOff>44242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136969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17302</xdr:rowOff>
    </xdr:from>
    <xdr:to>
      <xdr:col>112</xdr:col>
      <xdr:colOff>38100</xdr:colOff>
      <xdr:row>37</xdr:row>
      <xdr:rowOff>118902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135429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96947</xdr:rowOff>
    </xdr:from>
    <xdr:to>
      <xdr:col>107</xdr:col>
      <xdr:colOff>101600</xdr:colOff>
      <xdr:row>38</xdr:row>
      <xdr:rowOff>27097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43624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146599</xdr:rowOff>
    </xdr:from>
    <xdr:to>
      <xdr:col>102</xdr:col>
      <xdr:colOff>165100</xdr:colOff>
      <xdr:row>38</xdr:row>
      <xdr:rowOff>76749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67876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58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12548</xdr:rowOff>
    </xdr:from>
    <xdr:to>
      <xdr:col>98</xdr:col>
      <xdr:colOff>38100</xdr:colOff>
      <xdr:row>37</xdr:row>
      <xdr:rowOff>114148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130675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138252</xdr:rowOff>
    </xdr:from>
    <xdr:to>
      <xdr:col>116</xdr:col>
      <xdr:colOff>63500</xdr:colOff>
      <xdr:row>58</xdr:row>
      <xdr:rowOff>141186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8235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136119</xdr:rowOff>
    </xdr:from>
    <xdr:to>
      <xdr:col>111</xdr:col>
      <xdr:colOff>177800</xdr:colOff>
      <xdr:row>58</xdr:row>
      <xdr:rowOff>138252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0219"/>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136119</xdr:rowOff>
    </xdr:from>
    <xdr:to>
      <xdr:col>107</xdr:col>
      <xdr:colOff>50800</xdr:colOff>
      <xdr:row>58</xdr:row>
      <xdr:rowOff>141415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8021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140615</xdr:rowOff>
    </xdr:from>
    <xdr:to>
      <xdr:col>102</xdr:col>
      <xdr:colOff>114300</xdr:colOff>
      <xdr:row>58</xdr:row>
      <xdr:rowOff>141415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8471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90386</xdr:rowOff>
    </xdr:from>
    <xdr:to>
      <xdr:col>116</xdr:col>
      <xdr:colOff>114300</xdr:colOff>
      <xdr:row>59</xdr:row>
      <xdr:rowOff>20536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5313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87452</xdr:rowOff>
    </xdr:from>
    <xdr:to>
      <xdr:col>112</xdr:col>
      <xdr:colOff>38100</xdr:colOff>
      <xdr:row>59</xdr:row>
      <xdr:rowOff>17602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85319</xdr:rowOff>
    </xdr:from>
    <xdr:to>
      <xdr:col>107</xdr:col>
      <xdr:colOff>101600</xdr:colOff>
      <xdr:row>59</xdr:row>
      <xdr:rowOff>15469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6596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90615</xdr:rowOff>
    </xdr:from>
    <xdr:to>
      <xdr:col>102</xdr:col>
      <xdr:colOff>165100</xdr:colOff>
      <xdr:row>59</xdr:row>
      <xdr:rowOff>20765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11892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89815</xdr:rowOff>
    </xdr:from>
    <xdr:to>
      <xdr:col>98</xdr:col>
      <xdr:colOff>38100</xdr:colOff>
      <xdr:row>59</xdr:row>
      <xdr:rowOff>19965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11092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15708</xdr:rowOff>
    </xdr:from>
    <xdr:to>
      <xdr:col>116</xdr:col>
      <xdr:colOff>63500</xdr:colOff>
      <xdr:row>77</xdr:row>
      <xdr:rowOff>33469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17358"/>
          <a:ext cx="8382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33469</xdr:rowOff>
    </xdr:from>
    <xdr:to>
      <xdr:col>111</xdr:col>
      <xdr:colOff>177800</xdr:colOff>
      <xdr:row>77</xdr:row>
      <xdr:rowOff>49495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35119"/>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49495</xdr:rowOff>
    </xdr:from>
    <xdr:to>
      <xdr:col>107</xdr:col>
      <xdr:colOff>50800</xdr:colOff>
      <xdr:row>77</xdr:row>
      <xdr:rowOff>66982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5114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88997</xdr:rowOff>
    </xdr:from>
    <xdr:to>
      <xdr:col>102</xdr:col>
      <xdr:colOff>114300</xdr:colOff>
      <xdr:row>77</xdr:row>
      <xdr:rowOff>66982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76297"/>
          <a:ext cx="889000" cy="4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136358</xdr:rowOff>
    </xdr:from>
    <xdr:to>
      <xdr:col>116</xdr:col>
      <xdr:colOff>114300</xdr:colOff>
      <xdr:row>77</xdr:row>
      <xdr:rowOff>66508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114785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154119</xdr:rowOff>
    </xdr:from>
    <xdr:to>
      <xdr:col>112</xdr:col>
      <xdr:colOff>38100</xdr:colOff>
      <xdr:row>77</xdr:row>
      <xdr:rowOff>84269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75396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170145</xdr:rowOff>
    </xdr:from>
    <xdr:to>
      <xdr:col>107</xdr:col>
      <xdr:colOff>101600</xdr:colOff>
      <xdr:row>77</xdr:row>
      <xdr:rowOff>100295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91422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16182</xdr:rowOff>
    </xdr:from>
    <xdr:to>
      <xdr:col>102</xdr:col>
      <xdr:colOff>165100</xdr:colOff>
      <xdr:row>77</xdr:row>
      <xdr:rowOff>117782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108909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38197</xdr:rowOff>
    </xdr:from>
    <xdr:to>
      <xdr:col>98</xdr:col>
      <xdr:colOff>38100</xdr:colOff>
      <xdr:row>74</xdr:row>
      <xdr:rowOff>139797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156324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475,762</a:t>
          </a:r>
          <a:r>
            <a:rPr kumimoji="1" lang="ja-JP" altLang="en-US" sz="1300">
              <a:latin typeface="ＭＳ Ｐゴシック" panose="020B0600070205080204" pitchFamily="50" charset="-128"/>
              <a:ea typeface="ＭＳ Ｐゴシック" panose="020B0600070205080204" pitchFamily="50" charset="-128"/>
            </a:rPr>
            <a:t>円となり、前年度と比べて</a:t>
          </a:r>
          <a:r>
            <a:rPr kumimoji="1" lang="en-US" altLang="ja-JP" sz="1300">
              <a:latin typeface="ＭＳ Ｐゴシック" panose="020B0600070205080204" pitchFamily="50" charset="-128"/>
              <a:ea typeface="ＭＳ Ｐゴシック" panose="020B0600070205080204" pitchFamily="50" charset="-128"/>
            </a:rPr>
            <a:t>10,145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87,077</a:t>
          </a:r>
          <a:r>
            <a:rPr kumimoji="1" lang="ja-JP" altLang="en-US" sz="1300">
              <a:latin typeface="ＭＳ Ｐゴシック" panose="020B0600070205080204" pitchFamily="50" charset="-128"/>
              <a:ea typeface="ＭＳ Ｐゴシック" panose="020B0600070205080204" pitchFamily="50" charset="-128"/>
            </a:rPr>
            <a:t>円で前年度より増となった。住民税非課税世帯等臨時特別給付金を実施したことが主な要因である。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経費ごとでは、ほとんどの費目で類似団体を下回る、もしくは同程度となっている中、普通建設事業費が類似団体を大きく上回る数値となった。新学校給食共同調理場建設事業を実施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今後は、公共施設の更新整備による市債の償還などに伴い公債費の増加が見込まれるため、社会情勢や市民ニーズを的確に把握し、事業の取捨選択を行うことで事業費の抑制に努めていく。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58,621
56,926
55.90
28,875,968
27,889,644
947,075
14,443,612
26,974,218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25857</xdr:rowOff>
    </xdr:from>
    <xdr:to>
      <xdr:col>24</xdr:col>
      <xdr:colOff>63500</xdr:colOff>
      <xdr:row>35</xdr:row>
      <xdr:rowOff>87579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660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61519</xdr:rowOff>
    </xdr:from>
    <xdr:to>
      <xdr:col>19</xdr:col>
      <xdr:colOff>177800</xdr:colOff>
      <xdr:row>35</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226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61519</xdr:rowOff>
    </xdr:from>
    <xdr:to>
      <xdr:col>15</xdr:col>
      <xdr:colOff>50800</xdr:colOff>
      <xdr:row>35</xdr:row>
      <xdr:rowOff>101752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226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35</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5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146507</xdr:rowOff>
    </xdr:from>
    <xdr:to>
      <xdr:col>24</xdr:col>
      <xdr:colOff>114300</xdr:colOff>
      <xdr:row>35</xdr:row>
      <xdr:rowOff>76657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169384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36779</xdr:rowOff>
    </xdr:from>
    <xdr:to>
      <xdr:col>20</xdr:col>
      <xdr:colOff>38100</xdr:colOff>
      <xdr:row>35</xdr:row>
      <xdr:rowOff>138379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10719</xdr:rowOff>
    </xdr:from>
    <xdr:to>
      <xdr:col>15</xdr:col>
      <xdr:colOff>101600</xdr:colOff>
      <xdr:row>35</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50952</xdr:rowOff>
    </xdr:from>
    <xdr:to>
      <xdr:col>10</xdr:col>
      <xdr:colOff>165100</xdr:colOff>
      <xdr:row>35</xdr:row>
      <xdr:rowOff>152552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169079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59639</xdr:rowOff>
    </xdr:from>
    <xdr:to>
      <xdr:col>6</xdr:col>
      <xdr:colOff>38100</xdr:colOff>
      <xdr:row>35</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135448</xdr:rowOff>
    </xdr:from>
    <xdr:to>
      <xdr:col>24</xdr:col>
      <xdr:colOff>63500</xdr:colOff>
      <xdr:row>57</xdr:row>
      <xdr:rowOff>49782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36648"/>
          <a:ext cx="838200" cy="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135448</xdr:rowOff>
    </xdr:from>
    <xdr:to>
      <xdr:col>19</xdr:col>
      <xdr:colOff>177800</xdr:colOff>
      <xdr:row>57</xdr:row>
      <xdr:rowOff>4063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36648"/>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82216</xdr:rowOff>
    </xdr:from>
    <xdr:to>
      <xdr:col>15</xdr:col>
      <xdr:colOff>50800</xdr:colOff>
      <xdr:row>57</xdr:row>
      <xdr:rowOff>4063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8826166"/>
          <a:ext cx="889000" cy="95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82216</xdr:rowOff>
    </xdr:from>
    <xdr:to>
      <xdr:col>10</xdr:col>
      <xdr:colOff>114300</xdr:colOff>
      <xdr:row>57</xdr:row>
      <xdr:rowOff>124809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8826166"/>
          <a:ext cx="889000" cy="10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170432</xdr:rowOff>
    </xdr:from>
    <xdr:to>
      <xdr:col>24</xdr:col>
      <xdr:colOff>114300</xdr:colOff>
      <xdr:row>57</xdr:row>
      <xdr:rowOff>100582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85359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84648</xdr:rowOff>
    </xdr:from>
    <xdr:to>
      <xdr:col>20</xdr:col>
      <xdr:colOff>38100</xdr:colOff>
      <xdr:row>57</xdr:row>
      <xdr:rowOff>14798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31325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6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124713</xdr:rowOff>
    </xdr:from>
    <xdr:to>
      <xdr:col>15</xdr:col>
      <xdr:colOff>101600</xdr:colOff>
      <xdr:row>57</xdr:row>
      <xdr:rowOff>54863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45990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31416</xdr:rowOff>
    </xdr:from>
    <xdr:to>
      <xdr:col>10</xdr:col>
      <xdr:colOff>165100</xdr:colOff>
      <xdr:row>51</xdr:row>
      <xdr:rowOff>133016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7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149543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55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74009</xdr:rowOff>
    </xdr:from>
    <xdr:to>
      <xdr:col>6</xdr:col>
      <xdr:colOff>38100</xdr:colOff>
      <xdr:row>58</xdr:row>
      <xdr:rowOff>4159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66221</xdr:rowOff>
    </xdr:from>
    <xdr:to>
      <xdr:col>24</xdr:col>
      <xdr:colOff>63500</xdr:colOff>
      <xdr:row>78</xdr:row>
      <xdr:rowOff>43711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7871"/>
          <a:ext cx="838200" cy="1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146210</xdr:rowOff>
    </xdr:from>
    <xdr:to>
      <xdr:col>19</xdr:col>
      <xdr:colOff>177800</xdr:colOff>
      <xdr:row>78</xdr:row>
      <xdr:rowOff>43711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6410"/>
          <a:ext cx="889000" cy="24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146210</xdr:rowOff>
    </xdr:from>
    <xdr:to>
      <xdr:col>15</xdr:col>
      <xdr:colOff>50800</xdr:colOff>
      <xdr:row>78</xdr:row>
      <xdr:rowOff>148551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6410"/>
          <a:ext cx="889000" cy="3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148551</xdr:rowOff>
    </xdr:from>
    <xdr:to>
      <xdr:col>10</xdr:col>
      <xdr:colOff>114300</xdr:colOff>
      <xdr:row>79</xdr:row>
      <xdr:rowOff>43633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1651"/>
          <a:ext cx="8890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15421</xdr:rowOff>
    </xdr:from>
    <xdr:to>
      <xdr:col>24</xdr:col>
      <xdr:colOff>114300</xdr:colOff>
      <xdr:row>77</xdr:row>
      <xdr:rowOff>117021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165298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164361</xdr:rowOff>
    </xdr:from>
    <xdr:to>
      <xdr:col>20</xdr:col>
      <xdr:colOff>38100</xdr:colOff>
      <xdr:row>78</xdr:row>
      <xdr:rowOff>94511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85638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95410</xdr:rowOff>
    </xdr:from>
    <xdr:to>
      <xdr:col>15</xdr:col>
      <xdr:colOff>101600</xdr:colOff>
      <xdr:row>77</xdr:row>
      <xdr:rowOff>25560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97751</xdr:rowOff>
    </xdr:from>
    <xdr:to>
      <xdr:col>10</xdr:col>
      <xdr:colOff>165100</xdr:colOff>
      <xdr:row>79</xdr:row>
      <xdr:rowOff>27901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19028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164283</xdr:rowOff>
    </xdr:from>
    <xdr:to>
      <xdr:col>6</xdr:col>
      <xdr:colOff>38100</xdr:colOff>
      <xdr:row>79</xdr:row>
      <xdr:rowOff>94433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85560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35249</xdr:rowOff>
    </xdr:from>
    <xdr:to>
      <xdr:col>24</xdr:col>
      <xdr:colOff>63500</xdr:colOff>
      <xdr:row>96</xdr:row>
      <xdr:rowOff>116021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4449"/>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167094</xdr:rowOff>
    </xdr:from>
    <xdr:to>
      <xdr:col>19</xdr:col>
      <xdr:colOff>177800</xdr:colOff>
      <xdr:row>96</xdr:row>
      <xdr:rowOff>116021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54844"/>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167094</xdr:rowOff>
    </xdr:from>
    <xdr:to>
      <xdr:col>15</xdr:col>
      <xdr:colOff>50800</xdr:colOff>
      <xdr:row>96</xdr:row>
      <xdr:rowOff>57386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4844"/>
          <a:ext cx="889000" cy="6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57386</xdr:rowOff>
    </xdr:from>
    <xdr:to>
      <xdr:col>10</xdr:col>
      <xdr:colOff>114300</xdr:colOff>
      <xdr:row>96</xdr:row>
      <xdr:rowOff>137167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658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155899</xdr:rowOff>
    </xdr:from>
    <xdr:to>
      <xdr:col>24</xdr:col>
      <xdr:colOff>114300</xdr:colOff>
      <xdr:row>96</xdr:row>
      <xdr:rowOff>86049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7326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65221</xdr:rowOff>
    </xdr:from>
    <xdr:to>
      <xdr:col>20</xdr:col>
      <xdr:colOff>38100</xdr:colOff>
      <xdr:row>96</xdr:row>
      <xdr:rowOff>166821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157948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116294</xdr:rowOff>
    </xdr:from>
    <xdr:to>
      <xdr:col>15</xdr:col>
      <xdr:colOff>101600</xdr:colOff>
      <xdr:row>96</xdr:row>
      <xdr:rowOff>46444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62971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6586</xdr:rowOff>
    </xdr:from>
    <xdr:to>
      <xdr:col>10</xdr:col>
      <xdr:colOff>165100</xdr:colOff>
      <xdr:row>96</xdr:row>
      <xdr:rowOff>108186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124713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86367</xdr:rowOff>
    </xdr:from>
    <xdr:to>
      <xdr:col>6</xdr:col>
      <xdr:colOff>38100</xdr:colOff>
      <xdr:row>97</xdr:row>
      <xdr:rowOff>16517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33044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86391</xdr:rowOff>
    </xdr:from>
    <xdr:to>
      <xdr:col>55</xdr:col>
      <xdr:colOff>0</xdr:colOff>
      <xdr:row>38</xdr:row>
      <xdr:rowOff>92974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01491"/>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79807</xdr:rowOff>
    </xdr:from>
    <xdr:to>
      <xdr:col>50</xdr:col>
      <xdr:colOff>114300</xdr:colOff>
      <xdr:row>38</xdr:row>
      <xdr:rowOff>86391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4907"/>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79807</xdr:rowOff>
    </xdr:from>
    <xdr:to>
      <xdr:col>45</xdr:col>
      <xdr:colOff>177800</xdr:colOff>
      <xdr:row>38</xdr:row>
      <xdr:rowOff>80721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49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78344</xdr:rowOff>
    </xdr:from>
    <xdr:to>
      <xdr:col>41</xdr:col>
      <xdr:colOff>50800</xdr:colOff>
      <xdr:row>38</xdr:row>
      <xdr:rowOff>80721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9344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42174</xdr:rowOff>
    </xdr:from>
    <xdr:to>
      <xdr:col>55</xdr:col>
      <xdr:colOff>50800</xdr:colOff>
      <xdr:row>38</xdr:row>
      <xdr:rowOff>143774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128551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35591</xdr:rowOff>
    </xdr:from>
    <xdr:to>
      <xdr:col>50</xdr:col>
      <xdr:colOff>165100</xdr:colOff>
      <xdr:row>38</xdr:row>
      <xdr:rowOff>137191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128318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29007</xdr:rowOff>
    </xdr:from>
    <xdr:to>
      <xdr:col>46</xdr:col>
      <xdr:colOff>38100</xdr:colOff>
      <xdr:row>38</xdr:row>
      <xdr:rowOff>130607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121734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29921</xdr:rowOff>
    </xdr:from>
    <xdr:to>
      <xdr:col>41</xdr:col>
      <xdr:colOff>101600</xdr:colOff>
      <xdr:row>38</xdr:row>
      <xdr:rowOff>131521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122648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27544</xdr:rowOff>
    </xdr:from>
    <xdr:to>
      <xdr:col>36</xdr:col>
      <xdr:colOff>165100</xdr:colOff>
      <xdr:row>38</xdr:row>
      <xdr:rowOff>129144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120271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51156</xdr:rowOff>
    </xdr:from>
    <xdr:to>
      <xdr:col>55</xdr:col>
      <xdr:colOff>0</xdr:colOff>
      <xdr:row>58</xdr:row>
      <xdr:rowOff>56286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95256"/>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157353</xdr:rowOff>
    </xdr:from>
    <xdr:to>
      <xdr:col>50</xdr:col>
      <xdr:colOff>114300</xdr:colOff>
      <xdr:row>58</xdr:row>
      <xdr:rowOff>51156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30003"/>
          <a:ext cx="889000" cy="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157353</xdr:rowOff>
    </xdr:from>
    <xdr:to>
      <xdr:col>45</xdr:col>
      <xdr:colOff>177800</xdr:colOff>
      <xdr:row>58</xdr:row>
      <xdr:rowOff>15011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30003"/>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120409</xdr:rowOff>
    </xdr:from>
    <xdr:to>
      <xdr:col>41</xdr:col>
      <xdr:colOff>50800</xdr:colOff>
      <xdr:row>58</xdr:row>
      <xdr:rowOff>15011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93059"/>
          <a:ext cx="8890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5486</xdr:rowOff>
    </xdr:from>
    <xdr:to>
      <xdr:col>55</xdr:col>
      <xdr:colOff>50800</xdr:colOff>
      <xdr:row>58</xdr:row>
      <xdr:rowOff>107086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155363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xdr:rowOff>
    </xdr:from>
    <xdr:to>
      <xdr:col>50</xdr:col>
      <xdr:colOff>165100</xdr:colOff>
      <xdr:row>58</xdr:row>
      <xdr:rowOff>101956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93083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106553</xdr:rowOff>
    </xdr:from>
    <xdr:to>
      <xdr:col>46</xdr:col>
      <xdr:colOff>38100</xdr:colOff>
      <xdr:row>58</xdr:row>
      <xdr:rowOff>36703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53230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135661</xdr:rowOff>
    </xdr:from>
    <xdr:to>
      <xdr:col>41</xdr:col>
      <xdr:colOff>101600</xdr:colOff>
      <xdr:row>58</xdr:row>
      <xdr:rowOff>65811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82338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69609</xdr:rowOff>
    </xdr:from>
    <xdr:to>
      <xdr:col>36</xdr:col>
      <xdr:colOff>165100</xdr:colOff>
      <xdr:row>57</xdr:row>
      <xdr:rowOff>171209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87674</xdr:rowOff>
    </xdr:from>
    <xdr:to>
      <xdr:col>55</xdr:col>
      <xdr:colOff>0</xdr:colOff>
      <xdr:row>77</xdr:row>
      <xdr:rowOff>145377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9324"/>
          <a:ext cx="8382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87674</xdr:rowOff>
    </xdr:from>
    <xdr:to>
      <xdr:col>50</xdr:col>
      <xdr:colOff>114300</xdr:colOff>
      <xdr:row>77</xdr:row>
      <xdr:rowOff>90284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9324"/>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41154</xdr:rowOff>
    </xdr:from>
    <xdr:to>
      <xdr:col>45</xdr:col>
      <xdr:colOff>177800</xdr:colOff>
      <xdr:row>77</xdr:row>
      <xdr:rowOff>90284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42804"/>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41154</xdr:rowOff>
    </xdr:from>
    <xdr:to>
      <xdr:col>41</xdr:col>
      <xdr:colOff>50800</xdr:colOff>
      <xdr:row>77</xdr:row>
      <xdr:rowOff>104896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2804"/>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94577</xdr:rowOff>
    </xdr:from>
    <xdr:to>
      <xdr:col>55</xdr:col>
      <xdr:colOff>50800</xdr:colOff>
      <xdr:row>78</xdr:row>
      <xdr:rowOff>24727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73004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36874</xdr:rowOff>
    </xdr:from>
    <xdr:to>
      <xdr:col>50</xdr:col>
      <xdr:colOff>165100</xdr:colOff>
      <xdr:row>77</xdr:row>
      <xdr:rowOff>138474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129601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39484</xdr:rowOff>
    </xdr:from>
    <xdr:to>
      <xdr:col>46</xdr:col>
      <xdr:colOff>38100</xdr:colOff>
      <xdr:row>77</xdr:row>
      <xdr:rowOff>141084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132211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161804</xdr:rowOff>
    </xdr:from>
    <xdr:to>
      <xdr:col>41</xdr:col>
      <xdr:colOff>101600</xdr:colOff>
      <xdr:row>77</xdr:row>
      <xdr:rowOff>91954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83081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54096</xdr:rowOff>
    </xdr:from>
    <xdr:to>
      <xdr:col>36</xdr:col>
      <xdr:colOff>165100</xdr:colOff>
      <xdr:row>77</xdr:row>
      <xdr:rowOff>155696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103418</xdr:rowOff>
    </xdr:from>
    <xdr:to>
      <xdr:col>55</xdr:col>
      <xdr:colOff>0</xdr:colOff>
      <xdr:row>97</xdr:row>
      <xdr:rowOff>112987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34068"/>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93866</xdr:rowOff>
    </xdr:from>
    <xdr:to>
      <xdr:col>50</xdr:col>
      <xdr:colOff>114300</xdr:colOff>
      <xdr:row>97</xdr:row>
      <xdr:rowOff>103418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24516"/>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93866</xdr:rowOff>
    </xdr:from>
    <xdr:to>
      <xdr:col>45</xdr:col>
      <xdr:colOff>177800</xdr:colOff>
      <xdr:row>97</xdr:row>
      <xdr:rowOff>127487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24516"/>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127487</xdr:rowOff>
    </xdr:from>
    <xdr:to>
      <xdr:col>41</xdr:col>
      <xdr:colOff>50800</xdr:colOff>
      <xdr:row>97</xdr:row>
      <xdr:rowOff>139292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8137"/>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62187</xdr:rowOff>
    </xdr:from>
    <xdr:to>
      <xdr:col>55</xdr:col>
      <xdr:colOff>50800</xdr:colOff>
      <xdr:row>97</xdr:row>
      <xdr:rowOff>163787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40614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52618</xdr:rowOff>
    </xdr:from>
    <xdr:to>
      <xdr:col>50</xdr:col>
      <xdr:colOff>165100</xdr:colOff>
      <xdr:row>97</xdr:row>
      <xdr:rowOff>154218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43066</xdr:rowOff>
    </xdr:from>
    <xdr:to>
      <xdr:col>46</xdr:col>
      <xdr:colOff>38100</xdr:colOff>
      <xdr:row>97</xdr:row>
      <xdr:rowOff>144666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76687</xdr:rowOff>
    </xdr:from>
    <xdr:to>
      <xdr:col>41</xdr:col>
      <xdr:colOff>101600</xdr:colOff>
      <xdr:row>98</xdr:row>
      <xdr:rowOff>6837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88492</xdr:rowOff>
    </xdr:from>
    <xdr:to>
      <xdr:col>36</xdr:col>
      <xdr:colOff>165100</xdr:colOff>
      <xdr:row>98</xdr:row>
      <xdr:rowOff>18642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18405</xdr:rowOff>
    </xdr:from>
    <xdr:to>
      <xdr:col>85</xdr:col>
      <xdr:colOff>127000</xdr:colOff>
      <xdr:row>37</xdr:row>
      <xdr:rowOff>142946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90605"/>
          <a:ext cx="838200" cy="2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96266</xdr:rowOff>
    </xdr:from>
    <xdr:to>
      <xdr:col>81</xdr:col>
      <xdr:colOff>50800</xdr:colOff>
      <xdr:row>37</xdr:row>
      <xdr:rowOff>142946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39916"/>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15661</xdr:rowOff>
    </xdr:from>
    <xdr:to>
      <xdr:col>76</xdr:col>
      <xdr:colOff>114300</xdr:colOff>
      <xdr:row>37</xdr:row>
      <xdr:rowOff>96266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59311"/>
          <a:ext cx="889000" cy="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15661</xdr:rowOff>
    </xdr:from>
    <xdr:to>
      <xdr:col>71</xdr:col>
      <xdr:colOff>177800</xdr:colOff>
      <xdr:row>37</xdr:row>
      <xdr:rowOff>122418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9311"/>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139055</xdr:rowOff>
    </xdr:from>
    <xdr:to>
      <xdr:col>85</xdr:col>
      <xdr:colOff>177800</xdr:colOff>
      <xdr:row>36</xdr:row>
      <xdr:rowOff>69205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161932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92146</xdr:rowOff>
    </xdr:from>
    <xdr:to>
      <xdr:col>81</xdr:col>
      <xdr:colOff>101600</xdr:colOff>
      <xdr:row>38</xdr:row>
      <xdr:rowOff>22296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45466</xdr:rowOff>
    </xdr:from>
    <xdr:to>
      <xdr:col>76</xdr:col>
      <xdr:colOff>165100</xdr:colOff>
      <xdr:row>37</xdr:row>
      <xdr:rowOff>147066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138193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136311</xdr:rowOff>
    </xdr:from>
    <xdr:to>
      <xdr:col>72</xdr:col>
      <xdr:colOff>38100</xdr:colOff>
      <xdr:row>37</xdr:row>
      <xdr:rowOff>66461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71618</xdr:rowOff>
    </xdr:from>
    <xdr:to>
      <xdr:col>67</xdr:col>
      <xdr:colOff>101600</xdr:colOff>
      <xdr:row>38</xdr:row>
      <xdr:rowOff>1767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5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42825</xdr:rowOff>
    </xdr:from>
    <xdr:to>
      <xdr:col>85</xdr:col>
      <xdr:colOff>127000</xdr:colOff>
      <xdr:row>57</xdr:row>
      <xdr:rowOff>4864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44025"/>
          <a:ext cx="838200" cy="1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4864</xdr:rowOff>
    </xdr:from>
    <xdr:to>
      <xdr:col>81</xdr:col>
      <xdr:colOff>50800</xdr:colOff>
      <xdr:row>58</xdr:row>
      <xdr:rowOff>2146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7514"/>
          <a:ext cx="889000" cy="1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71641</xdr:rowOff>
    </xdr:from>
    <xdr:to>
      <xdr:col>76</xdr:col>
      <xdr:colOff>114300</xdr:colOff>
      <xdr:row>58</xdr:row>
      <xdr:rowOff>2146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4291"/>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71641</xdr:rowOff>
    </xdr:from>
    <xdr:to>
      <xdr:col>71</xdr:col>
      <xdr:colOff>177800</xdr:colOff>
      <xdr:row>57</xdr:row>
      <xdr:rowOff>117119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4291"/>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163475</xdr:rowOff>
    </xdr:from>
    <xdr:to>
      <xdr:col>85</xdr:col>
      <xdr:colOff>177800</xdr:colOff>
      <xdr:row>56</xdr:row>
      <xdr:rowOff>93625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14902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125514</xdr:rowOff>
    </xdr:from>
    <xdr:to>
      <xdr:col>81</xdr:col>
      <xdr:colOff>101600</xdr:colOff>
      <xdr:row>57</xdr:row>
      <xdr:rowOff>55664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72191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122796</xdr:rowOff>
    </xdr:from>
    <xdr:to>
      <xdr:col>76</xdr:col>
      <xdr:colOff>165100</xdr:colOff>
      <xdr:row>58</xdr:row>
      <xdr:rowOff>52946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20841</xdr:rowOff>
    </xdr:from>
    <xdr:to>
      <xdr:col>72</xdr:col>
      <xdr:colOff>38100</xdr:colOff>
      <xdr:row>57</xdr:row>
      <xdr:rowOff>122441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113568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66319</xdr:rowOff>
    </xdr:from>
    <xdr:to>
      <xdr:col>67</xdr:col>
      <xdr:colOff>101600</xdr:colOff>
      <xdr:row>57</xdr:row>
      <xdr:rowOff>167919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159046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44652</xdr:rowOff>
    </xdr:from>
    <xdr:to>
      <xdr:col>85</xdr:col>
      <xdr:colOff>127000</xdr:colOff>
      <xdr:row>96</xdr:row>
      <xdr:rowOff>78713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03852"/>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84657</xdr:rowOff>
    </xdr:from>
    <xdr:to>
      <xdr:col>81</xdr:col>
      <xdr:colOff>50800</xdr:colOff>
      <xdr:row>96</xdr:row>
      <xdr:rowOff>44652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00957"/>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84657</xdr:rowOff>
    </xdr:from>
    <xdr:to>
      <xdr:col>76</xdr:col>
      <xdr:colOff>114300</xdr:colOff>
      <xdr:row>96</xdr:row>
      <xdr:rowOff>40487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00957"/>
          <a:ext cx="889000" cy="2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39360</xdr:rowOff>
    </xdr:from>
    <xdr:to>
      <xdr:col>71</xdr:col>
      <xdr:colOff>177800</xdr:colOff>
      <xdr:row>96</xdr:row>
      <xdr:rowOff>40487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9856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27913</xdr:rowOff>
    </xdr:from>
    <xdr:to>
      <xdr:col>85</xdr:col>
      <xdr:colOff>177800</xdr:colOff>
      <xdr:row>96</xdr:row>
      <xdr:rowOff>129513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6340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165302</xdr:rowOff>
    </xdr:from>
    <xdr:to>
      <xdr:col>81</xdr:col>
      <xdr:colOff>101600</xdr:colOff>
      <xdr:row>96</xdr:row>
      <xdr:rowOff>95452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86579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33857</xdr:rowOff>
    </xdr:from>
    <xdr:to>
      <xdr:col>76</xdr:col>
      <xdr:colOff>165100</xdr:colOff>
      <xdr:row>94</xdr:row>
      <xdr:rowOff>135457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151984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161137</xdr:rowOff>
    </xdr:from>
    <xdr:to>
      <xdr:col>72</xdr:col>
      <xdr:colOff>38100</xdr:colOff>
      <xdr:row>96</xdr:row>
      <xdr:rowOff>91287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160010</xdr:rowOff>
    </xdr:from>
    <xdr:to>
      <xdr:col>67</xdr:col>
      <xdr:colOff>101600</xdr:colOff>
      <xdr:row>96</xdr:row>
      <xdr:rowOff>90160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81287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80127</xdr:rowOff>
    </xdr:from>
    <xdr:to>
      <xdr:col>116</xdr:col>
      <xdr:colOff>63500</xdr:colOff>
      <xdr:row>32</xdr:row>
      <xdr:rowOff>82093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556652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40901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6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82093</xdr:rowOff>
    </xdr:from>
    <xdr:to>
      <xdr:col>111</xdr:col>
      <xdr:colOff>177800</xdr:colOff>
      <xdr:row>37</xdr:row>
      <xdr:rowOff>7249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5568493"/>
          <a:ext cx="889000" cy="7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7249</xdr:rowOff>
    </xdr:from>
    <xdr:to>
      <xdr:col>107</xdr:col>
      <xdr:colOff>50800</xdr:colOff>
      <xdr:row>37</xdr:row>
      <xdr:rowOff>9901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3508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9901</xdr:rowOff>
    </xdr:from>
    <xdr:to>
      <xdr:col>102</xdr:col>
      <xdr:colOff>114300</xdr:colOff>
      <xdr:row>37</xdr:row>
      <xdr:rowOff>11410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35355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6839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29327</xdr:rowOff>
    </xdr:from>
    <xdr:to>
      <xdr:col>116</xdr:col>
      <xdr:colOff>114300</xdr:colOff>
      <xdr:row>32</xdr:row>
      <xdr:rowOff>130927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5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153804</xdr:rowOff>
    </xdr:from>
    <xdr:ext cx="534377"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54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31293</xdr:rowOff>
    </xdr:from>
    <xdr:to>
      <xdr:col>112</xdr:col>
      <xdr:colOff>38100</xdr:colOff>
      <xdr:row>32</xdr:row>
      <xdr:rowOff>132893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149420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56111" y="5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127899</xdr:rowOff>
    </xdr:from>
    <xdr:to>
      <xdr:col>107</xdr:col>
      <xdr:colOff>101600</xdr:colOff>
      <xdr:row>37</xdr:row>
      <xdr:rowOff>58049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3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74576</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7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130551</xdr:rowOff>
    </xdr:from>
    <xdr:to>
      <xdr:col>102</xdr:col>
      <xdr:colOff>165100</xdr:colOff>
      <xdr:row>37</xdr:row>
      <xdr:rowOff>60701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77228</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60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132060</xdr:rowOff>
    </xdr:from>
    <xdr:to>
      <xdr:col>98</xdr:col>
      <xdr:colOff>38100</xdr:colOff>
      <xdr:row>37</xdr:row>
      <xdr:rowOff>62210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78737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0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議会費、衛生費、消防費、教育費、 諸支出金が類似団体平均を上回った。</a:t>
          </a:r>
        </a:p>
        <a:p>
          <a:r>
            <a:rPr kumimoji="1" lang="ja-JP" altLang="en-US" sz="1300">
              <a:latin typeface="ＭＳ Ｐゴシック" panose="020B0600070205080204" pitchFamily="50" charset="-128"/>
              <a:ea typeface="ＭＳ Ｐゴシック" panose="020B0600070205080204" pitchFamily="50" charset="-128"/>
            </a:rPr>
            <a:t>特に諸支出金は大きく上回っており、市民病院及び消防本部庁舎を移転するための公益的施設用地取得に係る債務を一部繰上償還したことが要因となっている。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衛生費については、旧ごみ処理場の解体及び新ごみ処理場の建設に係る分担金が増となったことが要因となっている。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a:t>
          </a:r>
          <a:r>
            <a:rPr kumimoji="1" lang="en-US" altLang="ja-JP" sz="1300">
              <a:latin typeface="ＭＳ Ｐゴシック" panose="020B0600070205080204" pitchFamily="50" charset="-128"/>
              <a:ea typeface="ＭＳ Ｐゴシック" panose="020B0600070205080204" pitchFamily="50" charset="-128"/>
            </a:rPr>
            <a:t>35m</a:t>
          </a:r>
          <a:r>
            <a:rPr kumimoji="1" lang="ja-JP" altLang="en-US" sz="1300">
              <a:latin typeface="ＭＳ Ｐゴシック" panose="020B0600070205080204" pitchFamily="50" charset="-128"/>
              <a:ea typeface="ＭＳ Ｐゴシック" panose="020B0600070205080204" pitchFamily="50" charset="-128"/>
            </a:rPr>
            <a:t>級はしご付消防自動車等の車両を購入したことが要因となっている。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教育費については、計画的に実施している小中学校の改修や、新学校給食共同調理場建設工事を実施したことなどが要因となっている。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財政調整基金については、決算剰余金を中心に積み立てるとともに、最低限の取り崩しに努めている。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年度は、人件費の増加、一般財源を伴う工事の増加及び一部事務組合への分担金の増などにより取崩し額が増加し、残高が減少となった。</a:t>
          </a:r>
        </a:p>
        <a:p>
          <a:r>
            <a:rPr kumimoji="1" lang="ja-JP" altLang="en-US" sz="1400">
              <a:latin typeface="ＭＳ ゴシック" pitchFamily="49" charset="-128"/>
              <a:ea typeface="ＭＳ ゴシック" pitchFamily="49" charset="-128"/>
            </a:rPr>
            <a:t>　今後も、財政調整基金については、標準財政規模の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％以上の残高確保を目指し、財政運営に努めていく。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前年度に引き続き収入確保及び経費節減に努めた結果、全会計において黒字となった。</a:t>
          </a:r>
        </a:p>
        <a:p>
          <a:r>
            <a:rPr kumimoji="1" lang="ja-JP" altLang="en-US" sz="1400">
              <a:latin typeface="ＭＳ ゴシック" pitchFamily="49" charset="-128"/>
              <a:ea typeface="ＭＳ ゴシック" pitchFamily="49" charset="-128"/>
            </a:rPr>
            <a:t>　モーターボート競走事業会計については、令和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年度に新スタンド、ボートキッズパーク及びコミュニティパークをオープンした。令和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年度はＧ１レースを２回開催したほか、電話投票会員向けキャンペーンを拡充したこともあり黒字幅が拡大した。</a:t>
          </a:r>
        </a:p>
        <a:p>
          <a:r>
            <a:rPr kumimoji="1" lang="ja-JP" altLang="en-US" sz="1400">
              <a:latin typeface="ＭＳ ゴシック" pitchFamily="49" charset="-128"/>
              <a:ea typeface="ＭＳ ゴシック" pitchFamily="49" charset="-128"/>
            </a:rPr>
            <a:t>　病院事業会計については、回復期病棟の稼働率向上や救急からの入院受入の促進などにより入院患者数が増加した一方、新型コロナ関連補助金縮小の影響により病院事業収益全体では前年度から減少した。</a:t>
          </a:r>
        </a:p>
        <a:p>
          <a:r>
            <a:rPr kumimoji="1" lang="ja-JP" altLang="en-US" sz="1400">
              <a:latin typeface="ＭＳ ゴシック" pitchFamily="49" charset="-128"/>
              <a:ea typeface="ＭＳ ゴシック" pitchFamily="49" charset="-128"/>
            </a:rPr>
            <a:t>　下水道事業会計については、新型コロナウイルス感染症対策により低下していた中部国際空港やホテルにおける使用水量が増加したことにより、黒字幅が拡大した。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新型コロナウイルス感染症対策により低下していた中部国際空港やホテルにおける使用水量が増加した一方、委託料等の費用の増加や除却した資産に対する資産減耗費の増加が収益の増加以上であったため、経常利益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年度は、新ごみ処理施設の建設及びし尿等処理施設の更新に係る地方債の償還が増加したことにより、「組合等が起こした地方債の元利償還金に対する負担金等」が大幅に増となった。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今後は、市庁舎整備に係る元金償還の本格化などにより元利償還金が増加する見込みである。</a:t>
          </a:r>
        </a:p>
        <a:p>
          <a:r>
            <a:rPr kumimoji="1" lang="ja-JP" altLang="en-US" sz="1400">
              <a:latin typeface="ＭＳ ゴシック" pitchFamily="49" charset="-128"/>
              <a:ea typeface="ＭＳ ゴシック" pitchFamily="49" charset="-128"/>
            </a:rPr>
            <a:t>　また、債務負担行為に基づく支出額は今後も減少していく見込であり、全体のバランスを見ながらの財政運営に努める。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市庁舎整備に係る借入や、市民病院及び消防本部等移転のための公益的施設用地取得に係る債務負担行為の設定などにより、類似団体と比較して将来負担額が大きくなっている。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学校給食共同調理場建設事業に係る借入により地方債現在高は増加した一方、前年度に引き続き公益的施設用地取得費の一部繰上償還を実施したことにより、債務負担行為に基づく支出予定額が減少した。</a:t>
          </a:r>
        </a:p>
        <a:p>
          <a:r>
            <a:rPr kumimoji="1" lang="ja-JP" altLang="en-US" sz="1400">
              <a:latin typeface="ＭＳ ゴシック" pitchFamily="49" charset="-128"/>
              <a:ea typeface="ＭＳ ゴシック" pitchFamily="49" charset="-128"/>
            </a:rPr>
            <a:t>　今後は、ボートレース事業収益の繰入により一時的に数値の改善が見込まれるが、市体育館改修工事を始めとする公共施設の大規模改修等が控えているため、一般会計等に係る地方債の現在高が増となる見通しであり、将来負担額も上昇傾向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財政調整基金は、人件費の増加、一般財源を伴う工事の増加及び一部事務組合への分担金の増などにより取崩し額が増加し、残高が減少となった。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減債基金は、令和５年度普通交付税追加交付において「臨時財政対策債償還基金費」として算定されている額の積立を行ったため増額となった。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陶業陶芸振興事業基金やふるさとづくり事業基金で積立額が取崩額を上回った一方、保育園大規模改修に係る公共施設等整備基金の取崩し及びボートレースまちづくり基金の計画的な活用による取崩しなどにより、基金残高は前年度から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施設整備に係る計画等も踏まえながら公共施設等整備基金を有効に活用しつつ、財政調整基金については引き続き標準財政規模の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％以上の残高確保を目指し財政運営を進めていく。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また、減債基金については、今後本格化する市庁舎建設に係る市債及び臨時財政対策債等の償還に活用していく。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・ボートレースまちづくり基金：市民の安全・安心に係る事業をはじめ市民サービスの維持・向上に資する事業に充当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・陶業陶芸振興事業基金：陶業陶芸の振興事業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・西知多道路整備事業に係る青海グラウンド代替施設等整備基金：青海グラウンド代替施設等の整備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・ふるさとづくり事業基金：教育文化・環境・観光等に係る事業に充当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陶業陶芸振興事業基金やふるさとづくり事業基金は積立額が取崩額を上回った一方、保育園大規模改修に係る公共施設等整備基金の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百万円の取崩し及びボートレースまちづくり基金の計画的な活用（毎年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百万円）による取崩しなどにより、基金残高は前年度から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年度に着工した新学校給食共同調理場建設工事の財源として取り崩しを実施する。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ボートレースまちづくり基金については、引き続きボートレースの収益金を積み立てつつ、毎年度計画的に活用していく。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人件費の増加、一般財源を伴う工事の増加及び一部事務組合への分担金の増などにより取崩し額が増加し、残高が減少となった。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％以上の残高確保を目指し、財政運営を進めていく。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普通交付税追加交付において「臨時財政対策債償還基金費」として算定されている額の積立を行ったため増額となった。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減債基金については、今後本格化する市庁舎建設に係る市債及び臨時財政対策債等の償還に活用していく。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28875968</v>
      </c>
      <c r="BO4" s="449"/>
      <c r="BP4" s="449"/>
      <c r="BQ4" s="449"/>
      <c r="BR4" s="449"/>
      <c r="BS4" s="449"/>
      <c r="BT4" s="449"/>
      <c r="BU4" s="450"/>
      <c r="BV4" s="448">
        <v>28446004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27889644</v>
      </c>
      <c r="BO5" s="420"/>
      <c r="BP5" s="420"/>
      <c r="BQ5" s="420"/>
      <c r="BR5" s="420"/>
      <c r="BS5" s="420"/>
      <c r="BT5" s="420"/>
      <c r="BU5" s="421"/>
      <c r="BV5" s="419">
        <v>27216226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80.599999999999994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986324</v>
      </c>
      <c r="BO6" s="420"/>
      <c r="BP6" s="420"/>
      <c r="BQ6" s="420"/>
      <c r="BR6" s="420"/>
      <c r="BS6" s="420"/>
      <c r="BT6" s="420"/>
      <c r="BU6" s="421"/>
      <c r="BV6" s="419">
        <v>1229778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81.599999999999994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39249</v>
      </c>
      <c r="BO7" s="420"/>
      <c r="BP7" s="420"/>
      <c r="BQ7" s="420"/>
      <c r="BR7" s="420"/>
      <c r="BS7" s="420"/>
      <c r="BT7" s="420"/>
      <c r="BU7" s="421"/>
      <c r="BV7" s="419">
        <v>93218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14443612</v>
      </c>
      <c r="CU7" s="420"/>
      <c r="CV7" s="420"/>
      <c r="CW7" s="420"/>
      <c r="CX7" s="420"/>
      <c r="CY7" s="420"/>
      <c r="CZ7" s="420"/>
      <c r="DA7" s="421"/>
      <c r="DB7" s="419">
        <v>14273042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947075</v>
      </c>
      <c r="BO8" s="420"/>
      <c r="BP8" s="420"/>
      <c r="BQ8" s="420"/>
      <c r="BR8" s="420"/>
      <c r="BS8" s="420"/>
      <c r="BT8" s="420"/>
      <c r="BU8" s="421"/>
      <c r="BV8" s="419">
        <v>1136560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0.93</v>
      </c>
      <c r="CU8" s="523"/>
      <c r="CV8" s="523"/>
      <c r="CW8" s="523"/>
      <c r="CX8" s="523"/>
      <c r="CY8" s="523"/>
      <c r="CZ8" s="523"/>
      <c r="DA8" s="524"/>
      <c r="DB8" s="522">
        <v>0.95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58710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-189485</v>
      </c>
      <c r="BO9" s="420"/>
      <c r="BP9" s="420"/>
      <c r="BQ9" s="420"/>
      <c r="BR9" s="420"/>
      <c r="BS9" s="420"/>
      <c r="BT9" s="420"/>
      <c r="BU9" s="421"/>
      <c r="BV9" s="419">
        <v>-440770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10.4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56547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700228</v>
      </c>
      <c r="BO10" s="420"/>
      <c r="BP10" s="420"/>
      <c r="BQ10" s="420"/>
      <c r="BR10" s="420"/>
      <c r="BS10" s="420"/>
      <c r="BT10" s="420"/>
      <c r="BU10" s="421"/>
      <c r="BV10" s="419">
        <v>1100286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58621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1410000</v>
      </c>
      <c r="BO12" s="420"/>
      <c r="BP12" s="420"/>
      <c r="BQ12" s="420"/>
      <c r="BR12" s="420"/>
      <c r="BS12" s="420"/>
      <c r="BT12" s="420"/>
      <c r="BU12" s="421"/>
      <c r="BV12" s="419">
        <v>1000000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56926</v>
      </c>
      <c r="S13" s="507"/>
      <c r="T13" s="507"/>
      <c r="U13" s="507"/>
      <c r="V13" s="508"/>
      <c r="W13" s="509" t="s">
        <v>131</v>
      </c>
      <c r="X13" s="405"/>
      <c r="Y13" s="405"/>
      <c r="Z13" s="405"/>
      <c r="AA13" s="405"/>
      <c r="AB13" s="406"/>
      <c r="AC13" s="372">
        <v>753</v>
      </c>
      <c r="AD13" s="373"/>
      <c r="AE13" s="373"/>
      <c r="AF13" s="373"/>
      <c r="AG13" s="374"/>
      <c r="AH13" s="372">
        <v>844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-899257</v>
      </c>
      <c r="BO13" s="420"/>
      <c r="BP13" s="420"/>
      <c r="BQ13" s="420"/>
      <c r="BR13" s="420"/>
      <c r="BS13" s="420"/>
      <c r="BT13" s="420"/>
      <c r="BU13" s="421"/>
      <c r="BV13" s="419">
        <v>-340484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58452</v>
      </c>
      <c r="S14" s="507"/>
      <c r="T14" s="507"/>
      <c r="U14" s="507"/>
      <c r="V14" s="508"/>
      <c r="W14" s="510"/>
      <c r="X14" s="408"/>
      <c r="Y14" s="408"/>
      <c r="Z14" s="408"/>
      <c r="AA14" s="408"/>
      <c r="AB14" s="409"/>
      <c r="AC14" s="499">
        <v>2.8</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101.2</v>
      </c>
      <c r="CU14" s="517"/>
      <c r="CV14" s="517"/>
      <c r="CW14" s="517"/>
      <c r="CX14" s="517"/>
      <c r="CY14" s="517"/>
      <c r="CZ14" s="517"/>
      <c r="DA14" s="518"/>
      <c r="DB14" s="516">
        <v>107.3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57053</v>
      </c>
      <c r="S15" s="507"/>
      <c r="T15" s="507"/>
      <c r="U15" s="507"/>
      <c r="V15" s="508"/>
      <c r="W15" s="509" t="s">
        <v>137</v>
      </c>
      <c r="X15" s="405"/>
      <c r="Y15" s="405"/>
      <c r="Z15" s="405"/>
      <c r="AA15" s="405"/>
      <c r="AB15" s="406"/>
      <c r="AC15" s="372">
        <v>8655</v>
      </c>
      <c r="AD15" s="373"/>
      <c r="AE15" s="373"/>
      <c r="AF15" s="373"/>
      <c r="AG15" s="374"/>
      <c r="AH15" s="372">
        <v>8591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10667199</v>
      </c>
      <c r="BO15" s="449"/>
      <c r="BP15" s="449"/>
      <c r="BQ15" s="449"/>
      <c r="BR15" s="449"/>
      <c r="BS15" s="449"/>
      <c r="BT15" s="449"/>
      <c r="BU15" s="450"/>
      <c r="BV15" s="448">
        <v>10473805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31.8</v>
      </c>
      <c r="AD16" s="500"/>
      <c r="AE16" s="500"/>
      <c r="AF16" s="500"/>
      <c r="AG16" s="501"/>
      <c r="AH16" s="499">
        <v>32.4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11405689</v>
      </c>
      <c r="BO16" s="420"/>
      <c r="BP16" s="420"/>
      <c r="BQ16" s="420"/>
      <c r="BR16" s="420"/>
      <c r="BS16" s="420"/>
      <c r="BT16" s="420"/>
      <c r="BU16" s="421"/>
      <c r="BV16" s="419">
        <v>11203798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17802</v>
      </c>
      <c r="AD17" s="373"/>
      <c r="AE17" s="373"/>
      <c r="AF17" s="373"/>
      <c r="AG17" s="374"/>
      <c r="AH17" s="372">
        <v>17091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13631413</v>
      </c>
      <c r="BO17" s="420"/>
      <c r="BP17" s="420"/>
      <c r="BQ17" s="420"/>
      <c r="BR17" s="420"/>
      <c r="BS17" s="420"/>
      <c r="BT17" s="420"/>
      <c r="BU17" s="421"/>
      <c r="BV17" s="419">
        <v>13355729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55.9</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12770400</v>
      </c>
      <c r="BO18" s="420"/>
      <c r="BP18" s="420"/>
      <c r="BQ18" s="420"/>
      <c r="BR18" s="420"/>
      <c r="BS18" s="420"/>
      <c r="BT18" s="420"/>
      <c r="BU18" s="421"/>
      <c r="BV18" s="419">
        <v>11922856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19257221</v>
      </c>
      <c r="BO19" s="420"/>
      <c r="BP19" s="420"/>
      <c r="BQ19" s="420"/>
      <c r="BR19" s="420"/>
      <c r="BS19" s="420"/>
      <c r="BT19" s="420"/>
      <c r="BU19" s="421"/>
      <c r="BV19" s="419">
        <v>19468221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24566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26974218</v>
      </c>
      <c r="BO22" s="449"/>
      <c r="BP22" s="449"/>
      <c r="BQ22" s="449"/>
      <c r="BR22" s="449"/>
      <c r="BS22" s="449"/>
      <c r="BT22" s="449"/>
      <c r="BU22" s="450"/>
      <c r="BV22" s="448">
        <v>26571514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17403919</v>
      </c>
      <c r="BO23" s="420"/>
      <c r="BP23" s="420"/>
      <c r="BQ23" s="420"/>
      <c r="BR23" s="420"/>
      <c r="BS23" s="420"/>
      <c r="BT23" s="420"/>
      <c r="BU23" s="421"/>
      <c r="BV23" s="419">
        <v>16702259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9190</v>
      </c>
      <c r="R24" s="373"/>
      <c r="S24" s="373"/>
      <c r="T24" s="373"/>
      <c r="U24" s="373"/>
      <c r="V24" s="374"/>
      <c r="W24" s="462"/>
      <c r="X24" s="399"/>
      <c r="Y24" s="400"/>
      <c r="Z24" s="375" t="s">
        <v>162</v>
      </c>
      <c r="AA24" s="376"/>
      <c r="AB24" s="376"/>
      <c r="AC24" s="376"/>
      <c r="AD24" s="376"/>
      <c r="AE24" s="376"/>
      <c r="AF24" s="376"/>
      <c r="AG24" s="377"/>
      <c r="AH24" s="372">
        <v>466</v>
      </c>
      <c r="AI24" s="373"/>
      <c r="AJ24" s="373"/>
      <c r="AK24" s="373"/>
      <c r="AL24" s="374"/>
      <c r="AM24" s="372">
        <v>1299208</v>
      </c>
      <c r="AN24" s="373"/>
      <c r="AO24" s="373"/>
      <c r="AP24" s="373"/>
      <c r="AQ24" s="373"/>
      <c r="AR24" s="374"/>
      <c r="AS24" s="372">
        <v>2788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21037850</v>
      </c>
      <c r="BO24" s="420"/>
      <c r="BP24" s="420"/>
      <c r="BQ24" s="420"/>
      <c r="BR24" s="420"/>
      <c r="BS24" s="420"/>
      <c r="BT24" s="420"/>
      <c r="BU24" s="421"/>
      <c r="BV24" s="419">
        <v>20082974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7530</v>
      </c>
      <c r="R25" s="373"/>
      <c r="S25" s="373"/>
      <c r="T25" s="373"/>
      <c r="U25" s="373"/>
      <c r="V25" s="374"/>
      <c r="W25" s="462"/>
      <c r="X25" s="399"/>
      <c r="Y25" s="400"/>
      <c r="Z25" s="375" t="s">
        <v>165</v>
      </c>
      <c r="AA25" s="376"/>
      <c r="AB25" s="376"/>
      <c r="AC25" s="376"/>
      <c r="AD25" s="376"/>
      <c r="AE25" s="376"/>
      <c r="AF25" s="376"/>
      <c r="AG25" s="377"/>
      <c r="AH25" s="372">
        <v>94</v>
      </c>
      <c r="AI25" s="373"/>
      <c r="AJ25" s="373"/>
      <c r="AK25" s="373"/>
      <c r="AL25" s="374"/>
      <c r="AM25" s="372">
        <v>268276</v>
      </c>
      <c r="AN25" s="373"/>
      <c r="AO25" s="373"/>
      <c r="AP25" s="373"/>
      <c r="AQ25" s="373"/>
      <c r="AR25" s="374"/>
      <c r="AS25" s="372">
        <v>2854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7754298</v>
      </c>
      <c r="BO25" s="449"/>
      <c r="BP25" s="449"/>
      <c r="BQ25" s="449"/>
      <c r="BR25" s="449"/>
      <c r="BS25" s="449"/>
      <c r="BT25" s="449"/>
      <c r="BU25" s="450"/>
      <c r="BV25" s="448">
        <v>5270791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6730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26070</v>
      </c>
      <c r="AN26" s="373"/>
      <c r="AO26" s="373"/>
      <c r="AP26" s="373"/>
      <c r="AQ26" s="373"/>
      <c r="AR26" s="374"/>
      <c r="AS26" s="372">
        <v>2607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400000</v>
      </c>
      <c r="BO26" s="420"/>
      <c r="BP26" s="420"/>
      <c r="BQ26" s="420"/>
      <c r="BR26" s="420"/>
      <c r="BS26" s="420"/>
      <c r="BT26" s="420"/>
      <c r="BU26" s="421"/>
      <c r="BV26" s="419">
        <v>400000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4890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14895</v>
      </c>
      <c r="AN27" s="373"/>
      <c r="AO27" s="373"/>
      <c r="AP27" s="373"/>
      <c r="AQ27" s="373"/>
      <c r="AR27" s="374"/>
      <c r="AS27" s="372">
        <v>2979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1940514</v>
      </c>
      <c r="BO28" s="449"/>
      <c r="BP28" s="449"/>
      <c r="BQ28" s="449"/>
      <c r="BR28" s="449"/>
      <c r="BS28" s="449"/>
      <c r="BT28" s="449"/>
      <c r="BU28" s="450"/>
      <c r="BV28" s="448">
        <v>2650286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3920</v>
      </c>
      <c r="R29" s="373"/>
      <c r="S29" s="373"/>
      <c r="T29" s="373"/>
      <c r="U29" s="373"/>
      <c r="V29" s="374"/>
      <c r="W29" s="463"/>
      <c r="X29" s="464"/>
      <c r="Y29" s="465"/>
      <c r="Z29" s="375" t="s">
        <v>177</v>
      </c>
      <c r="AA29" s="376"/>
      <c r="AB29" s="376"/>
      <c r="AC29" s="376"/>
      <c r="AD29" s="376"/>
      <c r="AE29" s="376"/>
      <c r="AF29" s="376"/>
      <c r="AG29" s="377"/>
      <c r="AH29" s="372">
        <v>471</v>
      </c>
      <c r="AI29" s="373"/>
      <c r="AJ29" s="373"/>
      <c r="AK29" s="373"/>
      <c r="AL29" s="374"/>
      <c r="AM29" s="372">
        <v>1314103</v>
      </c>
      <c r="AN29" s="373"/>
      <c r="AO29" s="373"/>
      <c r="AP29" s="373"/>
      <c r="AQ29" s="373"/>
      <c r="AR29" s="374"/>
      <c r="AS29" s="372">
        <v>2790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768084</v>
      </c>
      <c r="BO29" s="420"/>
      <c r="BP29" s="420"/>
      <c r="BQ29" s="420"/>
      <c r="BR29" s="420"/>
      <c r="BS29" s="420"/>
      <c r="BT29" s="420"/>
      <c r="BU29" s="421"/>
      <c r="BV29" s="419">
        <v>722599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4002846</v>
      </c>
      <c r="BO30" s="454"/>
      <c r="BP30" s="454"/>
      <c r="BQ30" s="454"/>
      <c r="BR30" s="454"/>
      <c r="BS30" s="454"/>
      <c r="BT30" s="454"/>
      <c r="BU30" s="455"/>
      <c r="BV30" s="453">
        <v>4057764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半田常滑看護専門学校</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常滑駅周辺土地区画整理事業特別会計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中部知多衛生組合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モーターボート競走事業会計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常滑武豊衛生組合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知多南部広域環境組合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QHBYneyff/5wcYVrdtds5z1c/npW7sVf4h/b5kTGcFIck7M8j6NPOiaIpe0ySkZfwytRVZwsE/CLlIn5Y90bg==" saltValue="zDK47/RYZBt3s58deL/h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12490444</v>
      </c>
      <c r="S5" s="677"/>
      <c r="T5" s="677"/>
      <c r="U5" s="677"/>
      <c r="V5" s="677"/>
      <c r="W5" s="677"/>
      <c r="X5" s="677"/>
      <c r="Y5" s="702"/>
      <c r="Z5" s="715">
        <v>43.3</v>
      </c>
      <c r="AA5" s="715"/>
      <c r="AB5" s="715"/>
      <c r="AC5" s="715"/>
      <c r="AD5" s="716">
        <v>11444246</v>
      </c>
      <c r="AE5" s="716"/>
      <c r="AF5" s="716"/>
      <c r="AG5" s="716"/>
      <c r="AH5" s="716"/>
      <c r="AI5" s="716"/>
      <c r="AJ5" s="716"/>
      <c r="AK5" s="716"/>
      <c r="AL5" s="703">
        <v>78.2</v>
      </c>
      <c r="AM5" s="685"/>
      <c r="AN5" s="685"/>
      <c r="AO5" s="704"/>
      <c r="AP5" s="679" t="s">
        <v>216</v>
      </c>
      <c r="AQ5" s="680"/>
      <c r="AR5" s="680"/>
      <c r="AS5" s="680"/>
      <c r="AT5" s="680"/>
      <c r="AU5" s="680"/>
      <c r="AV5" s="680"/>
      <c r="AW5" s="680"/>
      <c r="AX5" s="680"/>
      <c r="AY5" s="680"/>
      <c r="AZ5" s="680"/>
      <c r="BA5" s="680"/>
      <c r="BB5" s="680"/>
      <c r="BC5" s="680"/>
      <c r="BD5" s="680"/>
      <c r="BE5" s="680"/>
      <c r="BF5" s="681"/>
      <c r="BG5" s="621">
        <v>11444246</v>
      </c>
      <c r="BH5" s="622"/>
      <c r="BI5" s="622"/>
      <c r="BJ5" s="622"/>
      <c r="BK5" s="622"/>
      <c r="BL5" s="622"/>
      <c r="BM5" s="622"/>
      <c r="BN5" s="623"/>
      <c r="BO5" s="659">
        <v>91.6</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286328</v>
      </c>
      <c r="S6" s="622"/>
      <c r="T6" s="622"/>
      <c r="U6" s="622"/>
      <c r="V6" s="622"/>
      <c r="W6" s="622"/>
      <c r="X6" s="622"/>
      <c r="Y6" s="623"/>
      <c r="Z6" s="659">
        <v>1</v>
      </c>
      <c r="AA6" s="659"/>
      <c r="AB6" s="659"/>
      <c r="AC6" s="659"/>
      <c r="AD6" s="660">
        <v>286328</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11444246</v>
      </c>
      <c r="BH6" s="622"/>
      <c r="BI6" s="622"/>
      <c r="BJ6" s="622"/>
      <c r="BK6" s="622"/>
      <c r="BL6" s="622"/>
      <c r="BM6" s="622"/>
      <c r="BN6" s="623"/>
      <c r="BO6" s="659">
        <v>91.6</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197815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197815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3582</v>
      </c>
      <c r="S7" s="622"/>
      <c r="T7" s="622"/>
      <c r="U7" s="622"/>
      <c r="V7" s="622"/>
      <c r="W7" s="622"/>
      <c r="X7" s="622"/>
      <c r="Y7" s="623"/>
      <c r="Z7" s="659">
        <v>0</v>
      </c>
      <c r="AA7" s="659"/>
      <c r="AB7" s="659"/>
      <c r="AC7" s="659"/>
      <c r="AD7" s="660">
        <v>3582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3813802</v>
      </c>
      <c r="BH7" s="622"/>
      <c r="BI7" s="622"/>
      <c r="BJ7" s="622"/>
      <c r="BK7" s="622"/>
      <c r="BL7" s="622"/>
      <c r="BM7" s="622"/>
      <c r="BN7" s="623"/>
      <c r="BO7" s="659">
        <v>30.5</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3351180</v>
      </c>
      <c r="CS7" s="622"/>
      <c r="CT7" s="622"/>
      <c r="CU7" s="622"/>
      <c r="CV7" s="622"/>
      <c r="CW7" s="622"/>
      <c r="CX7" s="622"/>
      <c r="CY7" s="623"/>
      <c r="CZ7" s="659">
        <v>12</v>
      </c>
      <c r="DA7" s="659"/>
      <c r="DB7" s="659"/>
      <c r="DC7" s="659"/>
      <c r="DD7" s="627">
        <v>28924</v>
      </c>
      <c r="DE7" s="622"/>
      <c r="DF7" s="622"/>
      <c r="DG7" s="622"/>
      <c r="DH7" s="622"/>
      <c r="DI7" s="622"/>
      <c r="DJ7" s="622"/>
      <c r="DK7" s="622"/>
      <c r="DL7" s="622"/>
      <c r="DM7" s="622"/>
      <c r="DN7" s="622"/>
      <c r="DO7" s="622"/>
      <c r="DP7" s="623"/>
      <c r="DQ7" s="627">
        <v>2875743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74430</v>
      </c>
      <c r="S8" s="622"/>
      <c r="T8" s="622"/>
      <c r="U8" s="622"/>
      <c r="V8" s="622"/>
      <c r="W8" s="622"/>
      <c r="X8" s="622"/>
      <c r="Y8" s="623"/>
      <c r="Z8" s="659">
        <v>0.3</v>
      </c>
      <c r="AA8" s="659"/>
      <c r="AB8" s="659"/>
      <c r="AC8" s="659"/>
      <c r="AD8" s="660">
        <v>74430</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110260</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9056928</v>
      </c>
      <c r="CS8" s="622"/>
      <c r="CT8" s="622"/>
      <c r="CU8" s="622"/>
      <c r="CV8" s="622"/>
      <c r="CW8" s="622"/>
      <c r="CX8" s="622"/>
      <c r="CY8" s="623"/>
      <c r="CZ8" s="659">
        <v>32.5</v>
      </c>
      <c r="DA8" s="659"/>
      <c r="DB8" s="659"/>
      <c r="DC8" s="659"/>
      <c r="DD8" s="627">
        <v>459375</v>
      </c>
      <c r="DE8" s="622"/>
      <c r="DF8" s="622"/>
      <c r="DG8" s="622"/>
      <c r="DH8" s="622"/>
      <c r="DI8" s="622"/>
      <c r="DJ8" s="622"/>
      <c r="DK8" s="622"/>
      <c r="DL8" s="622"/>
      <c r="DM8" s="622"/>
      <c r="DN8" s="622"/>
      <c r="DO8" s="622"/>
      <c r="DP8" s="623"/>
      <c r="DQ8" s="627">
        <v>4445821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76748</v>
      </c>
      <c r="S9" s="622"/>
      <c r="T9" s="622"/>
      <c r="U9" s="622"/>
      <c r="V9" s="622"/>
      <c r="W9" s="622"/>
      <c r="X9" s="622"/>
      <c r="Y9" s="623"/>
      <c r="Z9" s="659">
        <v>0.3</v>
      </c>
      <c r="AA9" s="659"/>
      <c r="AB9" s="659"/>
      <c r="AC9" s="659"/>
      <c r="AD9" s="660">
        <v>76748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3243443</v>
      </c>
      <c r="BH9" s="622"/>
      <c r="BI9" s="622"/>
      <c r="BJ9" s="622"/>
      <c r="BK9" s="622"/>
      <c r="BL9" s="622"/>
      <c r="BM9" s="622"/>
      <c r="BN9" s="623"/>
      <c r="BO9" s="659">
        <v>26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2783506</v>
      </c>
      <c r="CS9" s="622"/>
      <c r="CT9" s="622"/>
      <c r="CU9" s="622"/>
      <c r="CV9" s="622"/>
      <c r="CW9" s="622"/>
      <c r="CX9" s="622"/>
      <c r="CY9" s="623"/>
      <c r="CZ9" s="659">
        <v>10</v>
      </c>
      <c r="DA9" s="659"/>
      <c r="DB9" s="659"/>
      <c r="DC9" s="659"/>
      <c r="DD9" s="627">
        <v>19738</v>
      </c>
      <c r="DE9" s="622"/>
      <c r="DF9" s="622"/>
      <c r="DG9" s="622"/>
      <c r="DH9" s="622"/>
      <c r="DI9" s="622"/>
      <c r="DJ9" s="622"/>
      <c r="DK9" s="622"/>
      <c r="DL9" s="622"/>
      <c r="DM9" s="622"/>
      <c r="DN9" s="622"/>
      <c r="DO9" s="622"/>
      <c r="DP9" s="623"/>
      <c r="DQ9" s="627">
        <v>2287318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213628</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29946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7139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1494523</v>
      </c>
      <c r="S11" s="622"/>
      <c r="T11" s="622"/>
      <c r="U11" s="622"/>
      <c r="V11" s="622"/>
      <c r="W11" s="622"/>
      <c r="X11" s="622"/>
      <c r="Y11" s="623"/>
      <c r="Z11" s="624">
        <v>5.2</v>
      </c>
      <c r="AA11" s="625"/>
      <c r="AB11" s="625"/>
      <c r="AC11" s="626"/>
      <c r="AD11" s="627">
        <v>1494523</v>
      </c>
      <c r="AE11" s="622"/>
      <c r="AF11" s="622"/>
      <c r="AG11" s="622"/>
      <c r="AH11" s="622"/>
      <c r="AI11" s="622"/>
      <c r="AJ11" s="622"/>
      <c r="AK11" s="623"/>
      <c r="AL11" s="624">
        <v>10.199999999999999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246471</v>
      </c>
      <c r="BH11" s="622"/>
      <c r="BI11" s="622"/>
      <c r="BJ11" s="622"/>
      <c r="BK11" s="622"/>
      <c r="BL11" s="622"/>
      <c r="BM11" s="622"/>
      <c r="BN11" s="623"/>
      <c r="BO11" s="659">
        <v>2</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736771</v>
      </c>
      <c r="CS11" s="622"/>
      <c r="CT11" s="622"/>
      <c r="CU11" s="622"/>
      <c r="CV11" s="622"/>
      <c r="CW11" s="622"/>
      <c r="CX11" s="622"/>
      <c r="CY11" s="623"/>
      <c r="CZ11" s="659">
        <v>2.6</v>
      </c>
      <c r="DA11" s="659"/>
      <c r="DB11" s="659"/>
      <c r="DC11" s="659"/>
      <c r="DD11" s="627">
        <v>324251</v>
      </c>
      <c r="DE11" s="622"/>
      <c r="DF11" s="622"/>
      <c r="DG11" s="622"/>
      <c r="DH11" s="622"/>
      <c r="DI11" s="622"/>
      <c r="DJ11" s="622"/>
      <c r="DK11" s="622"/>
      <c r="DL11" s="622"/>
      <c r="DM11" s="622"/>
      <c r="DN11" s="622"/>
      <c r="DO11" s="622"/>
      <c r="DP11" s="623"/>
      <c r="DQ11" s="627">
        <v>466111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7002378</v>
      </c>
      <c r="BH12" s="622"/>
      <c r="BI12" s="622"/>
      <c r="BJ12" s="622"/>
      <c r="BK12" s="622"/>
      <c r="BL12" s="622"/>
      <c r="BM12" s="622"/>
      <c r="BN12" s="623"/>
      <c r="BO12" s="659">
        <v>56.1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744631</v>
      </c>
      <c r="CS12" s="622"/>
      <c r="CT12" s="622"/>
      <c r="CU12" s="622"/>
      <c r="CV12" s="622"/>
      <c r="CW12" s="622"/>
      <c r="CX12" s="622"/>
      <c r="CY12" s="623"/>
      <c r="CZ12" s="659">
        <v>2.7</v>
      </c>
      <c r="DA12" s="659"/>
      <c r="DB12" s="659"/>
      <c r="DC12" s="659"/>
      <c r="DD12" s="627">
        <v>15950</v>
      </c>
      <c r="DE12" s="622"/>
      <c r="DF12" s="622"/>
      <c r="DG12" s="622"/>
      <c r="DH12" s="622"/>
      <c r="DI12" s="622"/>
      <c r="DJ12" s="622"/>
      <c r="DK12" s="622"/>
      <c r="DL12" s="622"/>
      <c r="DM12" s="622"/>
      <c r="DN12" s="622"/>
      <c r="DO12" s="622"/>
      <c r="DP12" s="623"/>
      <c r="DQ12" s="627">
        <v>411141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6814041</v>
      </c>
      <c r="BH13" s="622"/>
      <c r="BI13" s="622"/>
      <c r="BJ13" s="622"/>
      <c r="BK13" s="622"/>
      <c r="BL13" s="622"/>
      <c r="BM13" s="622"/>
      <c r="BN13" s="623"/>
      <c r="BO13" s="659">
        <v>54.6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2352833</v>
      </c>
      <c r="CS13" s="622"/>
      <c r="CT13" s="622"/>
      <c r="CU13" s="622"/>
      <c r="CV13" s="622"/>
      <c r="CW13" s="622"/>
      <c r="CX13" s="622"/>
      <c r="CY13" s="623"/>
      <c r="CZ13" s="659">
        <v>8.4</v>
      </c>
      <c r="DA13" s="659"/>
      <c r="DB13" s="659"/>
      <c r="DC13" s="659"/>
      <c r="DD13" s="627">
        <v>517339</v>
      </c>
      <c r="DE13" s="622"/>
      <c r="DF13" s="622"/>
      <c r="DG13" s="622"/>
      <c r="DH13" s="622"/>
      <c r="DI13" s="622"/>
      <c r="DJ13" s="622"/>
      <c r="DK13" s="622"/>
      <c r="DL13" s="622"/>
      <c r="DM13" s="622"/>
      <c r="DN13" s="622"/>
      <c r="DO13" s="622"/>
      <c r="DP13" s="623"/>
      <c r="DQ13" s="627">
        <v>1959093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395</v>
      </c>
      <c r="S14" s="622"/>
      <c r="T14" s="622"/>
      <c r="U14" s="622"/>
      <c r="V14" s="622"/>
      <c r="W14" s="622"/>
      <c r="X14" s="622"/>
      <c r="Y14" s="623"/>
      <c r="Z14" s="659">
        <v>0</v>
      </c>
      <c r="AA14" s="659"/>
      <c r="AB14" s="659"/>
      <c r="AC14" s="659"/>
      <c r="AD14" s="660">
        <v>395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194772</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1181395</v>
      </c>
      <c r="CS14" s="622"/>
      <c r="CT14" s="622"/>
      <c r="CU14" s="622"/>
      <c r="CV14" s="622"/>
      <c r="CW14" s="622"/>
      <c r="CX14" s="622"/>
      <c r="CY14" s="623"/>
      <c r="CZ14" s="659">
        <v>4.2</v>
      </c>
      <c r="DA14" s="659"/>
      <c r="DB14" s="659"/>
      <c r="DC14" s="659"/>
      <c r="DD14" s="627">
        <v>344979</v>
      </c>
      <c r="DE14" s="622"/>
      <c r="DF14" s="622"/>
      <c r="DG14" s="622"/>
      <c r="DH14" s="622"/>
      <c r="DI14" s="622"/>
      <c r="DJ14" s="622"/>
      <c r="DK14" s="622"/>
      <c r="DL14" s="622"/>
      <c r="DM14" s="622"/>
      <c r="DN14" s="622"/>
      <c r="DO14" s="622"/>
      <c r="DP14" s="623"/>
      <c r="DQ14" s="627">
        <v>869159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433294</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4140276</v>
      </c>
      <c r="CS15" s="622"/>
      <c r="CT15" s="622"/>
      <c r="CU15" s="622"/>
      <c r="CV15" s="622"/>
      <c r="CW15" s="622"/>
      <c r="CX15" s="622"/>
      <c r="CY15" s="623"/>
      <c r="CZ15" s="659">
        <v>14.8</v>
      </c>
      <c r="DA15" s="659"/>
      <c r="DB15" s="659"/>
      <c r="DC15" s="659"/>
      <c r="DD15" s="627">
        <v>2011458</v>
      </c>
      <c r="DE15" s="622"/>
      <c r="DF15" s="622"/>
      <c r="DG15" s="622"/>
      <c r="DH15" s="622"/>
      <c r="DI15" s="622"/>
      <c r="DJ15" s="622"/>
      <c r="DK15" s="622"/>
      <c r="DL15" s="622"/>
      <c r="DM15" s="622"/>
      <c r="DN15" s="622"/>
      <c r="DO15" s="622"/>
      <c r="DP15" s="623"/>
      <c r="DQ15" s="627">
        <v>1460515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49482</v>
      </c>
      <c r="S16" s="622"/>
      <c r="T16" s="622"/>
      <c r="U16" s="622"/>
      <c r="V16" s="622"/>
      <c r="W16" s="622"/>
      <c r="X16" s="622"/>
      <c r="Y16" s="623"/>
      <c r="Z16" s="659">
        <v>0.2</v>
      </c>
      <c r="AA16" s="659"/>
      <c r="AB16" s="659"/>
      <c r="AC16" s="659"/>
      <c r="AD16" s="660">
        <v>49482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225052</v>
      </c>
      <c r="S17" s="622"/>
      <c r="T17" s="622"/>
      <c r="U17" s="622"/>
      <c r="V17" s="622"/>
      <c r="W17" s="622"/>
      <c r="X17" s="622"/>
      <c r="Y17" s="623"/>
      <c r="Z17" s="659">
        <v>0.8</v>
      </c>
      <c r="AA17" s="659"/>
      <c r="AB17" s="659"/>
      <c r="AC17" s="659"/>
      <c r="AD17" s="660">
        <v>225052</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1918980</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1895659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95686</v>
      </c>
      <c r="S18" s="622"/>
      <c r="T18" s="622"/>
      <c r="U18" s="622"/>
      <c r="V18" s="622"/>
      <c r="W18" s="622"/>
      <c r="X18" s="622"/>
      <c r="Y18" s="623"/>
      <c r="Z18" s="659">
        <v>0.3</v>
      </c>
      <c r="AA18" s="659"/>
      <c r="AB18" s="659"/>
      <c r="AC18" s="659"/>
      <c r="AD18" s="660">
        <v>95686</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1395383</v>
      </c>
      <c r="CS18" s="622"/>
      <c r="CT18" s="622"/>
      <c r="CU18" s="622"/>
      <c r="CV18" s="622"/>
      <c r="CW18" s="622"/>
      <c r="CX18" s="622"/>
      <c r="CY18" s="623"/>
      <c r="CZ18" s="659">
        <v>5</v>
      </c>
      <c r="DA18" s="659"/>
      <c r="DB18" s="659"/>
      <c r="DC18" s="659"/>
      <c r="DD18" s="627">
        <v>1395383</v>
      </c>
      <c r="DE18" s="622"/>
      <c r="DF18" s="622"/>
      <c r="DG18" s="622"/>
      <c r="DH18" s="622"/>
      <c r="DI18" s="622"/>
      <c r="DJ18" s="622"/>
      <c r="DK18" s="622"/>
      <c r="DL18" s="622"/>
      <c r="DM18" s="622"/>
      <c r="DN18" s="622"/>
      <c r="DO18" s="622"/>
      <c r="DP18" s="623"/>
      <c r="DQ18" s="627">
        <v>1395383</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81522</v>
      </c>
      <c r="S19" s="622"/>
      <c r="T19" s="622"/>
      <c r="U19" s="622"/>
      <c r="V19" s="622"/>
      <c r="W19" s="622"/>
      <c r="X19" s="622"/>
      <c r="Y19" s="623"/>
      <c r="Z19" s="659">
        <v>0.3</v>
      </c>
      <c r="AA19" s="659"/>
      <c r="AB19" s="659"/>
      <c r="AC19" s="659"/>
      <c r="AD19" s="660">
        <v>81522</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1046198</v>
      </c>
      <c r="BH19" s="622"/>
      <c r="BI19" s="622"/>
      <c r="BJ19" s="622"/>
      <c r="BK19" s="622"/>
      <c r="BL19" s="622"/>
      <c r="BM19" s="622"/>
      <c r="BN19" s="623"/>
      <c r="BO19" s="659">
        <v>8.4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14164</v>
      </c>
      <c r="S20" s="622"/>
      <c r="T20" s="622"/>
      <c r="U20" s="622"/>
      <c r="V20" s="622"/>
      <c r="W20" s="622"/>
      <c r="X20" s="622"/>
      <c r="Y20" s="623"/>
      <c r="Z20" s="659">
        <v>0</v>
      </c>
      <c r="AA20" s="659"/>
      <c r="AB20" s="659"/>
      <c r="AC20" s="659"/>
      <c r="AD20" s="660">
        <v>14164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1046198</v>
      </c>
      <c r="BH20" s="622"/>
      <c r="BI20" s="622"/>
      <c r="BJ20" s="622"/>
      <c r="BK20" s="622"/>
      <c r="BL20" s="622"/>
      <c r="BM20" s="622"/>
      <c r="BN20" s="623"/>
      <c r="BO20" s="659">
        <v>8.4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27889644</v>
      </c>
      <c r="CS20" s="622"/>
      <c r="CT20" s="622"/>
      <c r="CU20" s="622"/>
      <c r="CV20" s="622"/>
      <c r="CW20" s="622"/>
      <c r="CX20" s="622"/>
      <c r="CY20" s="623"/>
      <c r="CZ20" s="659">
        <v>100</v>
      </c>
      <c r="DA20" s="659"/>
      <c r="DB20" s="659"/>
      <c r="DC20" s="659"/>
      <c r="DD20" s="627">
        <v>5117397</v>
      </c>
      <c r="DE20" s="622"/>
      <c r="DF20" s="622"/>
      <c r="DG20" s="622"/>
      <c r="DH20" s="622"/>
      <c r="DI20" s="622"/>
      <c r="DJ20" s="622"/>
      <c r="DK20" s="622"/>
      <c r="DL20" s="622"/>
      <c r="DM20" s="622"/>
      <c r="DN20" s="622"/>
      <c r="DO20" s="622"/>
      <c r="DP20" s="623"/>
      <c r="DQ20" s="627">
        <v>18270897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766621</v>
      </c>
      <c r="S21" s="622"/>
      <c r="T21" s="622"/>
      <c r="U21" s="622"/>
      <c r="V21" s="622"/>
      <c r="W21" s="622"/>
      <c r="X21" s="622"/>
      <c r="Y21" s="623"/>
      <c r="Z21" s="659">
        <v>2.7</v>
      </c>
      <c r="AA21" s="659"/>
      <c r="AB21" s="659"/>
      <c r="AC21" s="659"/>
      <c r="AD21" s="660">
        <v>738489</v>
      </c>
      <c r="AE21" s="660"/>
      <c r="AF21" s="660"/>
      <c r="AG21" s="660"/>
      <c r="AH21" s="660"/>
      <c r="AI21" s="660"/>
      <c r="AJ21" s="660"/>
      <c r="AK21" s="660"/>
      <c r="AL21" s="624">
        <v>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738489</v>
      </c>
      <c r="S22" s="622"/>
      <c r="T22" s="622"/>
      <c r="U22" s="622"/>
      <c r="V22" s="622"/>
      <c r="W22" s="622"/>
      <c r="X22" s="622"/>
      <c r="Y22" s="623"/>
      <c r="Z22" s="659">
        <v>2.6</v>
      </c>
      <c r="AA22" s="659"/>
      <c r="AB22" s="659"/>
      <c r="AC22" s="659"/>
      <c r="AD22" s="660">
        <v>738489</v>
      </c>
      <c r="AE22" s="660"/>
      <c r="AF22" s="660"/>
      <c r="AG22" s="660"/>
      <c r="AH22" s="660"/>
      <c r="AI22" s="660"/>
      <c r="AJ22" s="660"/>
      <c r="AK22" s="660"/>
      <c r="AL22" s="624">
        <v>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28132</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1046198</v>
      </c>
      <c r="BH23" s="622"/>
      <c r="BI23" s="622"/>
      <c r="BJ23" s="622"/>
      <c r="BK23" s="622"/>
      <c r="BL23" s="622"/>
      <c r="BM23" s="622"/>
      <c r="BN23" s="623"/>
      <c r="BO23" s="659">
        <v>8.4</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11084506</v>
      </c>
      <c r="CS24" s="677"/>
      <c r="CT24" s="677"/>
      <c r="CU24" s="677"/>
      <c r="CV24" s="677"/>
      <c r="CW24" s="677"/>
      <c r="CX24" s="677"/>
      <c r="CY24" s="702"/>
      <c r="CZ24" s="703">
        <v>39.700000000000003</v>
      </c>
      <c r="DA24" s="685"/>
      <c r="DB24" s="685"/>
      <c r="DC24" s="705"/>
      <c r="DD24" s="701">
        <v>7195399</v>
      </c>
      <c r="DE24" s="677"/>
      <c r="DF24" s="677"/>
      <c r="DG24" s="677"/>
      <c r="DH24" s="677"/>
      <c r="DI24" s="677"/>
      <c r="DJ24" s="677"/>
      <c r="DK24" s="702"/>
      <c r="DL24" s="701">
        <v>6856253</v>
      </c>
      <c r="DM24" s="677"/>
      <c r="DN24" s="677"/>
      <c r="DO24" s="677"/>
      <c r="DP24" s="677"/>
      <c r="DQ24" s="677"/>
      <c r="DR24" s="677"/>
      <c r="DS24" s="677"/>
      <c r="DT24" s="677"/>
      <c r="DU24" s="677"/>
      <c r="DV24" s="702"/>
      <c r="DW24" s="703">
        <v>46.6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15563291</v>
      </c>
      <c r="S25" s="622"/>
      <c r="T25" s="622"/>
      <c r="U25" s="622"/>
      <c r="V25" s="622"/>
      <c r="W25" s="622"/>
      <c r="X25" s="622"/>
      <c r="Y25" s="623"/>
      <c r="Z25" s="659">
        <v>53.9</v>
      </c>
      <c r="AA25" s="659"/>
      <c r="AB25" s="659"/>
      <c r="AC25" s="659"/>
      <c r="AD25" s="660">
        <v>14488961</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4060986</v>
      </c>
      <c r="CS25" s="634"/>
      <c r="CT25" s="634"/>
      <c r="CU25" s="634"/>
      <c r="CV25" s="634"/>
      <c r="CW25" s="634"/>
      <c r="CX25" s="634"/>
      <c r="CY25" s="635"/>
      <c r="CZ25" s="624">
        <v>14.6</v>
      </c>
      <c r="DA25" s="636"/>
      <c r="DB25" s="636"/>
      <c r="DC25" s="637"/>
      <c r="DD25" s="627">
        <v>3680741</v>
      </c>
      <c r="DE25" s="634"/>
      <c r="DF25" s="634"/>
      <c r="DG25" s="634"/>
      <c r="DH25" s="634"/>
      <c r="DI25" s="634"/>
      <c r="DJ25" s="634"/>
      <c r="DK25" s="635"/>
      <c r="DL25" s="627">
        <v>3627354</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7644</v>
      </c>
      <c r="S26" s="622"/>
      <c r="T26" s="622"/>
      <c r="U26" s="622"/>
      <c r="V26" s="622"/>
      <c r="W26" s="622"/>
      <c r="X26" s="622"/>
      <c r="Y26" s="623"/>
      <c r="Z26" s="659">
        <v>0</v>
      </c>
      <c r="AA26" s="659"/>
      <c r="AB26" s="659"/>
      <c r="AC26" s="659"/>
      <c r="AD26" s="660">
        <v>7644</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2450992</v>
      </c>
      <c r="CS26" s="622"/>
      <c r="CT26" s="622"/>
      <c r="CU26" s="622"/>
      <c r="CV26" s="622"/>
      <c r="CW26" s="622"/>
      <c r="CX26" s="622"/>
      <c r="CY26" s="623"/>
      <c r="CZ26" s="624">
        <v>8.8000000000000007</v>
      </c>
      <c r="DA26" s="636"/>
      <c r="DB26" s="636"/>
      <c r="DC26" s="637"/>
      <c r="DD26" s="627">
        <v>2177402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86324</v>
      </c>
      <c r="S27" s="622"/>
      <c r="T27" s="622"/>
      <c r="U27" s="622"/>
      <c r="V27" s="622"/>
      <c r="W27" s="622"/>
      <c r="X27" s="622"/>
      <c r="Y27" s="623"/>
      <c r="Z27" s="659">
        <v>0.3</v>
      </c>
      <c r="AA27" s="659"/>
      <c r="AB27" s="659"/>
      <c r="AC27" s="659"/>
      <c r="AD27" s="660">
        <v>5248</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12490444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5104540</v>
      </c>
      <c r="CS27" s="634"/>
      <c r="CT27" s="634"/>
      <c r="CU27" s="634"/>
      <c r="CV27" s="634"/>
      <c r="CW27" s="634"/>
      <c r="CX27" s="634"/>
      <c r="CY27" s="635"/>
      <c r="CZ27" s="624">
        <v>18.3</v>
      </c>
      <c r="DA27" s="636"/>
      <c r="DB27" s="636"/>
      <c r="DC27" s="637"/>
      <c r="DD27" s="627">
        <v>1618999</v>
      </c>
      <c r="DE27" s="634"/>
      <c r="DF27" s="634"/>
      <c r="DG27" s="634"/>
      <c r="DH27" s="634"/>
      <c r="DI27" s="634"/>
      <c r="DJ27" s="634"/>
      <c r="DK27" s="635"/>
      <c r="DL27" s="627">
        <v>1333408</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229052</v>
      </c>
      <c r="S28" s="622"/>
      <c r="T28" s="622"/>
      <c r="U28" s="622"/>
      <c r="V28" s="622"/>
      <c r="W28" s="622"/>
      <c r="X28" s="622"/>
      <c r="Y28" s="623"/>
      <c r="Z28" s="659">
        <v>0.8</v>
      </c>
      <c r="AA28" s="659"/>
      <c r="AB28" s="659"/>
      <c r="AC28" s="659"/>
      <c r="AD28" s="660">
        <v>1110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1918980</v>
      </c>
      <c r="CS28" s="622"/>
      <c r="CT28" s="622"/>
      <c r="CU28" s="622"/>
      <c r="CV28" s="622"/>
      <c r="CW28" s="622"/>
      <c r="CX28" s="622"/>
      <c r="CY28" s="623"/>
      <c r="CZ28" s="624">
        <v>6.9</v>
      </c>
      <c r="DA28" s="636"/>
      <c r="DB28" s="636"/>
      <c r="DC28" s="637"/>
      <c r="DD28" s="627">
        <v>1895659</v>
      </c>
      <c r="DE28" s="622"/>
      <c r="DF28" s="622"/>
      <c r="DG28" s="622"/>
      <c r="DH28" s="622"/>
      <c r="DI28" s="622"/>
      <c r="DJ28" s="622"/>
      <c r="DK28" s="623"/>
      <c r="DL28" s="627">
        <v>1895491</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129142</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1918980</v>
      </c>
      <c r="CS29" s="634"/>
      <c r="CT29" s="634"/>
      <c r="CU29" s="634"/>
      <c r="CV29" s="634"/>
      <c r="CW29" s="634"/>
      <c r="CX29" s="634"/>
      <c r="CY29" s="635"/>
      <c r="CZ29" s="624">
        <v>6.9</v>
      </c>
      <c r="DA29" s="636"/>
      <c r="DB29" s="636"/>
      <c r="DC29" s="637"/>
      <c r="DD29" s="627">
        <v>1895659</v>
      </c>
      <c r="DE29" s="634"/>
      <c r="DF29" s="634"/>
      <c r="DG29" s="634"/>
      <c r="DH29" s="634"/>
      <c r="DI29" s="634"/>
      <c r="DJ29" s="634"/>
      <c r="DK29" s="635"/>
      <c r="DL29" s="627">
        <v>1895491</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3674281</v>
      </c>
      <c r="S30" s="622"/>
      <c r="T30" s="622"/>
      <c r="U30" s="622"/>
      <c r="V30" s="622"/>
      <c r="W30" s="622"/>
      <c r="X30" s="622"/>
      <c r="Y30" s="623"/>
      <c r="Z30" s="659">
        <v>12.7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1871106</v>
      </c>
      <c r="CS30" s="622"/>
      <c r="CT30" s="622"/>
      <c r="CU30" s="622"/>
      <c r="CV30" s="622"/>
      <c r="CW30" s="622"/>
      <c r="CX30" s="622"/>
      <c r="CY30" s="623"/>
      <c r="CZ30" s="624">
        <v>6.7</v>
      </c>
      <c r="DA30" s="636"/>
      <c r="DB30" s="636"/>
      <c r="DC30" s="637"/>
      <c r="DD30" s="627">
        <v>1848283</v>
      </c>
      <c r="DE30" s="622"/>
      <c r="DF30" s="622"/>
      <c r="DG30" s="622"/>
      <c r="DH30" s="622"/>
      <c r="DI30" s="622"/>
      <c r="DJ30" s="622"/>
      <c r="DK30" s="623"/>
      <c r="DL30" s="627">
        <v>1848283</v>
      </c>
      <c r="DM30" s="622"/>
      <c r="DN30" s="622"/>
      <c r="DO30" s="622"/>
      <c r="DP30" s="622"/>
      <c r="DQ30" s="622"/>
      <c r="DR30" s="622"/>
      <c r="DS30" s="622"/>
      <c r="DT30" s="622"/>
      <c r="DU30" s="622"/>
      <c r="DV30" s="623"/>
      <c r="DW30" s="624">
        <v>12.6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99.6</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47874</v>
      </c>
      <c r="CS31" s="634"/>
      <c r="CT31" s="634"/>
      <c r="CU31" s="634"/>
      <c r="CV31" s="634"/>
      <c r="CW31" s="634"/>
      <c r="CX31" s="634"/>
      <c r="CY31" s="635"/>
      <c r="CZ31" s="624">
        <v>0.2</v>
      </c>
      <c r="DA31" s="636"/>
      <c r="DB31" s="636"/>
      <c r="DC31" s="637"/>
      <c r="DD31" s="627">
        <v>47376</v>
      </c>
      <c r="DE31" s="634"/>
      <c r="DF31" s="634"/>
      <c r="DG31" s="634"/>
      <c r="DH31" s="634"/>
      <c r="DI31" s="634"/>
      <c r="DJ31" s="634"/>
      <c r="DK31" s="635"/>
      <c r="DL31" s="627">
        <v>47208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1720695</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97.9</v>
      </c>
      <c r="BN32" s="634"/>
      <c r="BO32" s="634"/>
      <c r="BP32" s="634"/>
      <c r="BQ32" s="657"/>
      <c r="BR32" s="687">
        <v>99.3</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316770</v>
      </c>
      <c r="S33" s="622"/>
      <c r="T33" s="622"/>
      <c r="U33" s="622"/>
      <c r="V33" s="622"/>
      <c r="W33" s="622"/>
      <c r="X33" s="622"/>
      <c r="Y33" s="623"/>
      <c r="Z33" s="659">
        <v>1.1000000000000001</v>
      </c>
      <c r="AA33" s="659"/>
      <c r="AB33" s="659"/>
      <c r="AC33" s="659"/>
      <c r="AD33" s="660">
        <v>107041</v>
      </c>
      <c r="AE33" s="660"/>
      <c r="AF33" s="660"/>
      <c r="AG33" s="660"/>
      <c r="AH33" s="660"/>
      <c r="AI33" s="660"/>
      <c r="AJ33" s="660"/>
      <c r="AK33" s="660"/>
      <c r="AL33" s="624">
        <v>0.7</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99.7</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11687741</v>
      </c>
      <c r="CS33" s="634"/>
      <c r="CT33" s="634"/>
      <c r="CU33" s="634"/>
      <c r="CV33" s="634"/>
      <c r="CW33" s="634"/>
      <c r="CX33" s="634"/>
      <c r="CY33" s="635"/>
      <c r="CZ33" s="624">
        <v>41.9</v>
      </c>
      <c r="DA33" s="636"/>
      <c r="DB33" s="636"/>
      <c r="DC33" s="637"/>
      <c r="DD33" s="627">
        <v>9089036</v>
      </c>
      <c r="DE33" s="634"/>
      <c r="DF33" s="634"/>
      <c r="DG33" s="634"/>
      <c r="DH33" s="634"/>
      <c r="DI33" s="634"/>
      <c r="DJ33" s="634"/>
      <c r="DK33" s="635"/>
      <c r="DL33" s="627">
        <v>5914147</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153720</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3878455</v>
      </c>
      <c r="CS34" s="622"/>
      <c r="CT34" s="622"/>
      <c r="CU34" s="622"/>
      <c r="CV34" s="622"/>
      <c r="CW34" s="622"/>
      <c r="CX34" s="622"/>
      <c r="CY34" s="623"/>
      <c r="CZ34" s="624">
        <v>13.9</v>
      </c>
      <c r="DA34" s="636"/>
      <c r="DB34" s="636"/>
      <c r="DC34" s="637"/>
      <c r="DD34" s="627">
        <v>2567572</v>
      </c>
      <c r="DE34" s="622"/>
      <c r="DF34" s="622"/>
      <c r="DG34" s="622"/>
      <c r="DH34" s="622"/>
      <c r="DI34" s="622"/>
      <c r="DJ34" s="622"/>
      <c r="DK34" s="623"/>
      <c r="DL34" s="627">
        <v>2427791</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2261009</v>
      </c>
      <c r="S35" s="622"/>
      <c r="T35" s="622"/>
      <c r="U35" s="622"/>
      <c r="V35" s="622"/>
      <c r="W35" s="622"/>
      <c r="X35" s="622"/>
      <c r="Y35" s="623"/>
      <c r="Z35" s="659">
        <v>7.8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187036</v>
      </c>
      <c r="CS35" s="634"/>
      <c r="CT35" s="634"/>
      <c r="CU35" s="634"/>
      <c r="CV35" s="634"/>
      <c r="CW35" s="634"/>
      <c r="CX35" s="634"/>
      <c r="CY35" s="635"/>
      <c r="CZ35" s="624">
        <v>0.7</v>
      </c>
      <c r="DA35" s="636"/>
      <c r="DB35" s="636"/>
      <c r="DC35" s="637"/>
      <c r="DD35" s="627">
        <v>118040</v>
      </c>
      <c r="DE35" s="634"/>
      <c r="DF35" s="634"/>
      <c r="DG35" s="634"/>
      <c r="DH35" s="634"/>
      <c r="DI35" s="634"/>
      <c r="DJ35" s="634"/>
      <c r="DK35" s="635"/>
      <c r="DL35" s="627">
        <v>115015</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1229778</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4105903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16410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3628084</v>
      </c>
      <c r="CS36" s="622"/>
      <c r="CT36" s="622"/>
      <c r="CU36" s="622"/>
      <c r="CV36" s="622"/>
      <c r="CW36" s="622"/>
      <c r="CX36" s="622"/>
      <c r="CY36" s="623"/>
      <c r="CZ36" s="624">
        <v>13</v>
      </c>
      <c r="DA36" s="636"/>
      <c r="DB36" s="636"/>
      <c r="DC36" s="637"/>
      <c r="DD36" s="627">
        <v>3274310</v>
      </c>
      <c r="DE36" s="622"/>
      <c r="DF36" s="622"/>
      <c r="DG36" s="622"/>
      <c r="DH36" s="622"/>
      <c r="DI36" s="622"/>
      <c r="DJ36" s="622"/>
      <c r="DK36" s="623"/>
      <c r="DL36" s="627">
        <v>1556701</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1230452</v>
      </c>
      <c r="S37" s="622"/>
      <c r="T37" s="622"/>
      <c r="U37" s="622"/>
      <c r="V37" s="622"/>
      <c r="W37" s="622"/>
      <c r="X37" s="622"/>
      <c r="Y37" s="623"/>
      <c r="Z37" s="659">
        <v>4.3</v>
      </c>
      <c r="AA37" s="659"/>
      <c r="AB37" s="659"/>
      <c r="AC37" s="659"/>
      <c r="AD37" s="660">
        <v>19918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1401523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816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709745</v>
      </c>
      <c r="CS37" s="634"/>
      <c r="CT37" s="634"/>
      <c r="CU37" s="634"/>
      <c r="CV37" s="634"/>
      <c r="CW37" s="634"/>
      <c r="CX37" s="634"/>
      <c r="CY37" s="635"/>
      <c r="CZ37" s="624">
        <v>2.5</v>
      </c>
      <c r="DA37" s="636"/>
      <c r="DB37" s="636"/>
      <c r="DC37" s="637"/>
      <c r="DD37" s="627">
        <v>697245</v>
      </c>
      <c r="DE37" s="634"/>
      <c r="DF37" s="634"/>
      <c r="DG37" s="634"/>
      <c r="DH37" s="634"/>
      <c r="DI37" s="634"/>
      <c r="DJ37" s="634"/>
      <c r="DK37" s="635"/>
      <c r="DL37" s="627">
        <v>668937</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2273810</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759789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6372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1930045</v>
      </c>
      <c r="CS38" s="622"/>
      <c r="CT38" s="622"/>
      <c r="CU38" s="622"/>
      <c r="CV38" s="622"/>
      <c r="CW38" s="622"/>
      <c r="CX38" s="622"/>
      <c r="CY38" s="623"/>
      <c r="CZ38" s="624">
        <v>6.9</v>
      </c>
      <c r="DA38" s="636"/>
      <c r="DB38" s="636"/>
      <c r="DC38" s="637"/>
      <c r="DD38" s="627">
        <v>1569962</v>
      </c>
      <c r="DE38" s="622"/>
      <c r="DF38" s="622"/>
      <c r="DG38" s="622"/>
      <c r="DH38" s="622"/>
      <c r="DI38" s="622"/>
      <c r="DJ38" s="622"/>
      <c r="DK38" s="623"/>
      <c r="DL38" s="627">
        <v>1540825</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14546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9712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1541804</v>
      </c>
      <c r="CS39" s="634"/>
      <c r="CT39" s="634"/>
      <c r="CU39" s="634"/>
      <c r="CV39" s="634"/>
      <c r="CW39" s="634"/>
      <c r="CX39" s="634"/>
      <c r="CY39" s="635"/>
      <c r="CZ39" s="624">
        <v>5.5</v>
      </c>
      <c r="DA39" s="636"/>
      <c r="DB39" s="636"/>
      <c r="DC39" s="637"/>
      <c r="DD39" s="627">
        <v>1151459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73710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522317</v>
      </c>
      <c r="CS40" s="622"/>
      <c r="CT40" s="622"/>
      <c r="CU40" s="622"/>
      <c r="CV40" s="622"/>
      <c r="CW40" s="622"/>
      <c r="CX40" s="622"/>
      <c r="CY40" s="623"/>
      <c r="CZ40" s="624">
        <v>1.9</v>
      </c>
      <c r="DA40" s="636"/>
      <c r="DB40" s="636"/>
      <c r="DC40" s="637"/>
      <c r="DD40" s="627">
        <v>407693</v>
      </c>
      <c r="DE40" s="622"/>
      <c r="DF40" s="622"/>
      <c r="DG40" s="622"/>
      <c r="DH40" s="622"/>
      <c r="DI40" s="622"/>
      <c r="DJ40" s="622"/>
      <c r="DK40" s="623"/>
      <c r="DL40" s="627">
        <v>273815</v>
      </c>
      <c r="DM40" s="622"/>
      <c r="DN40" s="622"/>
      <c r="DO40" s="622"/>
      <c r="DP40" s="622"/>
      <c r="DQ40" s="622"/>
      <c r="DR40" s="622"/>
      <c r="DS40" s="622"/>
      <c r="DT40" s="622"/>
      <c r="DU40" s="622"/>
      <c r="DV40" s="623"/>
      <c r="DW40" s="624">
        <v>1.9</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28875968</v>
      </c>
      <c r="S41" s="646"/>
      <c r="T41" s="646"/>
      <c r="U41" s="646"/>
      <c r="V41" s="646"/>
      <c r="W41" s="646"/>
      <c r="X41" s="646"/>
      <c r="Y41" s="649"/>
      <c r="Z41" s="650">
        <v>100</v>
      </c>
      <c r="AA41" s="650"/>
      <c r="AB41" s="650"/>
      <c r="AC41" s="650"/>
      <c r="AD41" s="651">
        <v>14629922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362056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1567989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5117397</v>
      </c>
      <c r="CS42" s="634"/>
      <c r="CT42" s="634"/>
      <c r="CU42" s="634"/>
      <c r="CV42" s="634"/>
      <c r="CW42" s="634"/>
      <c r="CX42" s="634"/>
      <c r="CY42" s="635"/>
      <c r="CZ42" s="624">
        <v>18.3</v>
      </c>
      <c r="DA42" s="636"/>
      <c r="DB42" s="636"/>
      <c r="DC42" s="637"/>
      <c r="DD42" s="627">
        <v>1986462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64134</v>
      </c>
      <c r="CS43" s="634"/>
      <c r="CT43" s="634"/>
      <c r="CU43" s="634"/>
      <c r="CV43" s="634"/>
      <c r="CW43" s="634"/>
      <c r="CX43" s="634"/>
      <c r="CY43" s="635"/>
      <c r="CZ43" s="624">
        <v>0.2</v>
      </c>
      <c r="DA43" s="636"/>
      <c r="DB43" s="636"/>
      <c r="DC43" s="637"/>
      <c r="DD43" s="627">
        <v>64134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5117397</v>
      </c>
      <c r="CS44" s="622"/>
      <c r="CT44" s="622"/>
      <c r="CU44" s="622"/>
      <c r="CV44" s="622"/>
      <c r="CW44" s="622"/>
      <c r="CX44" s="622"/>
      <c r="CY44" s="623"/>
      <c r="CZ44" s="624">
        <v>18.3</v>
      </c>
      <c r="DA44" s="625"/>
      <c r="DB44" s="625"/>
      <c r="DC44" s="626"/>
      <c r="DD44" s="627">
        <v>1986462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1344585</v>
      </c>
      <c r="CS45" s="634"/>
      <c r="CT45" s="634"/>
      <c r="CU45" s="634"/>
      <c r="CV45" s="634"/>
      <c r="CW45" s="634"/>
      <c r="CX45" s="634"/>
      <c r="CY45" s="635"/>
      <c r="CZ45" s="624">
        <v>4.8</v>
      </c>
      <c r="DA45" s="636"/>
      <c r="DB45" s="636"/>
      <c r="DC45" s="637"/>
      <c r="DD45" s="627">
        <v>65088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3698539</v>
      </c>
      <c r="CS46" s="622"/>
      <c r="CT46" s="622"/>
      <c r="CU46" s="622"/>
      <c r="CV46" s="622"/>
      <c r="CW46" s="622"/>
      <c r="CX46" s="622"/>
      <c r="CY46" s="623"/>
      <c r="CZ46" s="624">
        <v>13.3</v>
      </c>
      <c r="DA46" s="625"/>
      <c r="DB46" s="625"/>
      <c r="DC46" s="626"/>
      <c r="DD46" s="627">
        <v>1911101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27889644</v>
      </c>
      <c r="CS49" s="606"/>
      <c r="CT49" s="606"/>
      <c r="CU49" s="606"/>
      <c r="CV49" s="606"/>
      <c r="CW49" s="606"/>
      <c r="CX49" s="606"/>
      <c r="CY49" s="607"/>
      <c r="CZ49" s="608">
        <v>100</v>
      </c>
      <c r="DA49" s="609"/>
      <c r="DB49" s="609"/>
      <c r="DC49" s="610"/>
      <c r="DD49" s="611">
        <v>18270897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pXzuk9MC5S5g6z0kuaoCgLpQ3XYtPn84Y7cixH6vTzvcyUfvSGThFqYtib3w0L9Kf6Mre8aFLDq8WWKvE9GKg==" saltValue="K5c4/Nle/QLDEVpzV5RF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28865</v>
      </c>
      <c r="R7" s="1103"/>
      <c r="S7" s="1103"/>
      <c r="T7" s="1103"/>
      <c r="U7" s="1103"/>
      <c r="V7" s="1103">
        <v>27884</v>
      </c>
      <c r="W7" s="1103"/>
      <c r="X7" s="1103"/>
      <c r="Y7" s="1103"/>
      <c r="Z7" s="1103"/>
      <c r="AA7" s="1103">
        <v>981</v>
      </c>
      <c r="AB7" s="1103"/>
      <c r="AC7" s="1103"/>
      <c r="AD7" s="1103"/>
      <c r="AE7" s="1104"/>
      <c r="AF7" s="1105">
        <v>942</v>
      </c>
      <c r="AG7" s="1106"/>
      <c r="AH7" s="1106"/>
      <c r="AI7" s="1106"/>
      <c r="AJ7" s="1107"/>
      <c r="AK7" s="1108">
        <v>2261</v>
      </c>
      <c r="AL7" s="1109"/>
      <c r="AM7" s="1109"/>
      <c r="AN7" s="1109"/>
      <c r="AO7" s="1109"/>
      <c r="AP7" s="1109">
        <v>26567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113</v>
      </c>
      <c r="R8" s="1039"/>
      <c r="S8" s="1039"/>
      <c r="T8" s="1039"/>
      <c r="U8" s="1039"/>
      <c r="V8" s="1039">
        <v>108</v>
      </c>
      <c r="W8" s="1039"/>
      <c r="X8" s="1039"/>
      <c r="Y8" s="1039"/>
      <c r="Z8" s="1039"/>
      <c r="AA8" s="1039">
        <v>5</v>
      </c>
      <c r="AB8" s="1039"/>
      <c r="AC8" s="1039"/>
      <c r="AD8" s="1039"/>
      <c r="AE8" s="1040"/>
      <c r="AF8" s="1035">
        <v>5</v>
      </c>
      <c r="AG8" s="1036"/>
      <c r="AH8" s="1036"/>
      <c r="AI8" s="1036"/>
      <c r="AJ8" s="1037"/>
      <c r="AK8" s="1080">
        <v>103</v>
      </c>
      <c r="AL8" s="1081"/>
      <c r="AM8" s="1081"/>
      <c r="AN8" s="1081"/>
      <c r="AO8" s="1081"/>
      <c r="AP8" s="1081">
        <v>408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28876</v>
      </c>
      <c r="R23" s="1061"/>
      <c r="S23" s="1061"/>
      <c r="T23" s="1061"/>
      <c r="U23" s="1061"/>
      <c r="V23" s="1061">
        <v>27890</v>
      </c>
      <c r="W23" s="1061"/>
      <c r="X23" s="1061"/>
      <c r="Y23" s="1061"/>
      <c r="Z23" s="1061"/>
      <c r="AA23" s="1061">
        <v>986</v>
      </c>
      <c r="AB23" s="1061"/>
      <c r="AC23" s="1061"/>
      <c r="AD23" s="1061"/>
      <c r="AE23" s="1068"/>
      <c r="AF23" s="1069">
        <v>947</v>
      </c>
      <c r="AG23" s="1061"/>
      <c r="AH23" s="1061"/>
      <c r="AI23" s="1061"/>
      <c r="AJ23" s="1070"/>
      <c r="AK23" s="1071"/>
      <c r="AL23" s="1072"/>
      <c r="AM23" s="1072"/>
      <c r="AN23" s="1072"/>
      <c r="AO23" s="1072"/>
      <c r="AP23" s="1061">
        <v>26974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5019</v>
      </c>
      <c r="R28" s="1051"/>
      <c r="S28" s="1051"/>
      <c r="T28" s="1051"/>
      <c r="U28" s="1051"/>
      <c r="V28" s="1051">
        <v>5003</v>
      </c>
      <c r="W28" s="1051"/>
      <c r="X28" s="1051"/>
      <c r="Y28" s="1051"/>
      <c r="Z28" s="1051"/>
      <c r="AA28" s="1051">
        <v>16</v>
      </c>
      <c r="AB28" s="1051"/>
      <c r="AC28" s="1051"/>
      <c r="AD28" s="1051"/>
      <c r="AE28" s="1052"/>
      <c r="AF28" s="1053">
        <v>16</v>
      </c>
      <c r="AG28" s="1051"/>
      <c r="AH28" s="1051"/>
      <c r="AI28" s="1051"/>
      <c r="AJ28" s="1054"/>
      <c r="AK28" s="1042">
        <v>507</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5166</v>
      </c>
      <c r="R29" s="1039"/>
      <c r="S29" s="1039"/>
      <c r="T29" s="1039"/>
      <c r="U29" s="1039"/>
      <c r="V29" s="1039">
        <v>5037</v>
      </c>
      <c r="W29" s="1039"/>
      <c r="X29" s="1039"/>
      <c r="Y29" s="1039"/>
      <c r="Z29" s="1039"/>
      <c r="AA29" s="1039">
        <v>130</v>
      </c>
      <c r="AB29" s="1039"/>
      <c r="AC29" s="1039"/>
      <c r="AD29" s="1039"/>
      <c r="AE29" s="1040"/>
      <c r="AF29" s="1035">
        <v>130</v>
      </c>
      <c r="AG29" s="1036"/>
      <c r="AH29" s="1036"/>
      <c r="AI29" s="1036"/>
      <c r="AJ29" s="1037"/>
      <c r="AK29" s="980">
        <v>787</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873</v>
      </c>
      <c r="R30" s="1039"/>
      <c r="S30" s="1039"/>
      <c r="T30" s="1039"/>
      <c r="U30" s="1039"/>
      <c r="V30" s="1039">
        <v>870</v>
      </c>
      <c r="W30" s="1039"/>
      <c r="X30" s="1039"/>
      <c r="Y30" s="1039"/>
      <c r="Z30" s="1039"/>
      <c r="AA30" s="1039">
        <v>4</v>
      </c>
      <c r="AB30" s="1039"/>
      <c r="AC30" s="1039"/>
      <c r="AD30" s="1039"/>
      <c r="AE30" s="1040"/>
      <c r="AF30" s="1035">
        <v>4</v>
      </c>
      <c r="AG30" s="1036"/>
      <c r="AH30" s="1036"/>
      <c r="AI30" s="1036"/>
      <c r="AJ30" s="1037"/>
      <c r="AK30" s="980">
        <v>189</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2620</v>
      </c>
      <c r="R31" s="1039"/>
      <c r="S31" s="1039"/>
      <c r="T31" s="1039"/>
      <c r="U31" s="1039"/>
      <c r="V31" s="1039">
        <v>2383</v>
      </c>
      <c r="W31" s="1039"/>
      <c r="X31" s="1039"/>
      <c r="Y31" s="1039"/>
      <c r="Z31" s="1039"/>
      <c r="AA31" s="1039">
        <v>237</v>
      </c>
      <c r="AB31" s="1039"/>
      <c r="AC31" s="1039"/>
      <c r="AD31" s="1039"/>
      <c r="AE31" s="1040"/>
      <c r="AF31" s="1035">
        <v>943</v>
      </c>
      <c r="AG31" s="1036"/>
      <c r="AH31" s="1036"/>
      <c r="AI31" s="1036"/>
      <c r="AJ31" s="1037"/>
      <c r="AK31" s="980">
        <v>1402</v>
      </c>
      <c r="AL31" s="971"/>
      <c r="AM31" s="971"/>
      <c r="AN31" s="971"/>
      <c r="AO31" s="971"/>
      <c r="AP31" s="971">
        <v>16091</v>
      </c>
      <c r="AQ31" s="971"/>
      <c r="AR31" s="971"/>
      <c r="AS31" s="971"/>
      <c r="AT31" s="971"/>
      <c r="AU31" s="971">
        <v>13918</v>
      </c>
      <c r="AV31" s="971"/>
      <c r="AW31" s="971"/>
      <c r="AX31" s="971"/>
      <c r="AY31" s="971"/>
      <c r="AZ31" s="1041" t="s">
        <v>556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1475</v>
      </c>
      <c r="R32" s="1039"/>
      <c r="S32" s="1039"/>
      <c r="T32" s="1039"/>
      <c r="U32" s="1039"/>
      <c r="V32" s="1039">
        <v>1309</v>
      </c>
      <c r="W32" s="1039"/>
      <c r="X32" s="1039"/>
      <c r="Y32" s="1039"/>
      <c r="Z32" s="1039"/>
      <c r="AA32" s="1039">
        <v>166</v>
      </c>
      <c r="AB32" s="1039"/>
      <c r="AC32" s="1039"/>
      <c r="AD32" s="1039"/>
      <c r="AE32" s="1040"/>
      <c r="AF32" s="1035">
        <v>809</v>
      </c>
      <c r="AG32" s="1036"/>
      <c r="AH32" s="1036"/>
      <c r="AI32" s="1036"/>
      <c r="AJ32" s="1037"/>
      <c r="AK32" s="980">
        <v>9</v>
      </c>
      <c r="AL32" s="971"/>
      <c r="AM32" s="971"/>
      <c r="AN32" s="971"/>
      <c r="AO32" s="971"/>
      <c r="AP32" s="971">
        <v>516</v>
      </c>
      <c r="AQ32" s="971"/>
      <c r="AR32" s="971"/>
      <c r="AS32" s="971"/>
      <c r="AT32" s="971"/>
      <c r="AU32" s="971">
        <v>6</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61777</v>
      </c>
      <c r="R33" s="1039"/>
      <c r="S33" s="1039"/>
      <c r="T33" s="1039"/>
      <c r="U33" s="1039"/>
      <c r="V33" s="1039">
        <v>56990</v>
      </c>
      <c r="W33" s="1039"/>
      <c r="X33" s="1039"/>
      <c r="Y33" s="1039"/>
      <c r="Z33" s="1039"/>
      <c r="AA33" s="1039">
        <v>4787</v>
      </c>
      <c r="AB33" s="1039"/>
      <c r="AC33" s="1039"/>
      <c r="AD33" s="1039"/>
      <c r="AE33" s="1040"/>
      <c r="AF33" s="1035">
        <v>22042</v>
      </c>
      <c r="AG33" s="1036"/>
      <c r="AH33" s="1036"/>
      <c r="AI33" s="1036"/>
      <c r="AJ33" s="1037"/>
      <c r="AK33" s="980" t="s">
        <v>556</v>
      </c>
      <c r="AL33" s="971"/>
      <c r="AM33" s="971"/>
      <c r="AN33" s="971"/>
      <c r="AO33" s="971"/>
      <c r="AP33" s="971" t="s">
        <v>556</v>
      </c>
      <c r="AQ33" s="971"/>
      <c r="AR33" s="971"/>
      <c r="AS33" s="971"/>
      <c r="AT33" s="971"/>
      <c r="AU33" s="971" t="s">
        <v>556</v>
      </c>
      <c r="AV33" s="971"/>
      <c r="AW33" s="971"/>
      <c r="AX33" s="971"/>
      <c r="AY33" s="971"/>
      <c r="AZ33" s="1041" t="s">
        <v>556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6806</v>
      </c>
      <c r="R34" s="1039"/>
      <c r="S34" s="1039"/>
      <c r="T34" s="1039"/>
      <c r="U34" s="1039"/>
      <c r="V34" s="1039">
        <v>7456</v>
      </c>
      <c r="W34" s="1039"/>
      <c r="X34" s="1039"/>
      <c r="Y34" s="1039"/>
      <c r="Z34" s="1039"/>
      <c r="AA34" s="1039">
        <v>-650</v>
      </c>
      <c r="AB34" s="1039"/>
      <c r="AC34" s="1039"/>
      <c r="AD34" s="1039"/>
      <c r="AE34" s="1040"/>
      <c r="AF34" s="1035">
        <v>1866</v>
      </c>
      <c r="AG34" s="1036"/>
      <c r="AH34" s="1036"/>
      <c r="AI34" s="1036"/>
      <c r="AJ34" s="1037"/>
      <c r="AK34" s="980">
        <v>757</v>
      </c>
      <c r="AL34" s="971"/>
      <c r="AM34" s="971"/>
      <c r="AN34" s="971"/>
      <c r="AO34" s="971"/>
      <c r="AP34" s="971">
        <v>7781</v>
      </c>
      <c r="AQ34" s="971"/>
      <c r="AR34" s="971"/>
      <c r="AS34" s="971"/>
      <c r="AT34" s="971"/>
      <c r="AU34" s="971">
        <v>4700</v>
      </c>
      <c r="AV34" s="971"/>
      <c r="AW34" s="971"/>
      <c r="AX34" s="971"/>
      <c r="AY34" s="971"/>
      <c r="AZ34" s="1041" t="s">
        <v>556</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25810</v>
      </c>
      <c r="AG63" s="959"/>
      <c r="AH63" s="959"/>
      <c r="AI63" s="959"/>
      <c r="AJ63" s="1022"/>
      <c r="AK63" s="1023"/>
      <c r="AL63" s="963"/>
      <c r="AM63" s="963"/>
      <c r="AN63" s="963"/>
      <c r="AO63" s="963"/>
      <c r="AP63" s="959">
        <f>SUM(AP28:AT34)</f>
        <v>24388</v>
      </c>
      <c r="AQ63" s="959"/>
      <c r="AR63" s="959"/>
      <c r="AS63" s="959"/>
      <c r="AT63" s="959"/>
      <c r="AU63" s="959">
        <f>SUM(AU28:AY34)</f>
        <v>18624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169</v>
      </c>
      <c r="R68" s="982"/>
      <c r="S68" s="982"/>
      <c r="T68" s="982"/>
      <c r="U68" s="982"/>
      <c r="V68" s="982">
        <v>159</v>
      </c>
      <c r="W68" s="982"/>
      <c r="X68" s="982"/>
      <c r="Y68" s="982"/>
      <c r="Z68" s="982"/>
      <c r="AA68" s="982">
        <v>10</v>
      </c>
      <c r="AB68" s="982"/>
      <c r="AC68" s="982"/>
      <c r="AD68" s="982"/>
      <c r="AE68" s="982"/>
      <c r="AF68" s="982">
        <v>10</v>
      </c>
      <c r="AG68" s="982"/>
      <c r="AH68" s="982"/>
      <c r="AI68" s="982"/>
      <c r="AJ68" s="982"/>
      <c r="AK68" s="982" t="s">
        <v>556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390</v>
      </c>
      <c r="R69" s="971"/>
      <c r="S69" s="971"/>
      <c r="T69" s="971"/>
      <c r="U69" s="971"/>
      <c r="V69" s="971">
        <v>375</v>
      </c>
      <c r="W69" s="971"/>
      <c r="X69" s="971"/>
      <c r="Y69" s="971"/>
      <c r="Z69" s="971"/>
      <c r="AA69" s="971">
        <v>14</v>
      </c>
      <c r="AB69" s="971"/>
      <c r="AC69" s="971"/>
      <c r="AD69" s="971"/>
      <c r="AE69" s="971"/>
      <c r="AF69" s="971">
        <v>14</v>
      </c>
      <c r="AG69" s="971"/>
      <c r="AH69" s="971"/>
      <c r="AI69" s="971"/>
      <c r="AJ69" s="971"/>
      <c r="AK69" s="971" t="s">
        <v>556</v>
      </c>
      <c r="AL69" s="971"/>
      <c r="AM69" s="971"/>
      <c r="AN69" s="971"/>
      <c r="AO69" s="971"/>
      <c r="AP69" s="971">
        <v>1162</v>
      </c>
      <c r="AQ69" s="971"/>
      <c r="AR69" s="971"/>
      <c r="AS69" s="971"/>
      <c r="AT69" s="971"/>
      <c r="AU69" s="971">
        <v>508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2063</v>
      </c>
      <c r="R70" s="971"/>
      <c r="S70" s="971"/>
      <c r="T70" s="971"/>
      <c r="U70" s="971"/>
      <c r="V70" s="971">
        <v>1802</v>
      </c>
      <c r="W70" s="971"/>
      <c r="X70" s="971"/>
      <c r="Y70" s="971"/>
      <c r="Z70" s="971"/>
      <c r="AA70" s="971">
        <v>261</v>
      </c>
      <c r="AB70" s="971"/>
      <c r="AC70" s="971"/>
      <c r="AD70" s="971"/>
      <c r="AE70" s="971"/>
      <c r="AF70" s="971">
        <v>261</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1017156</v>
      </c>
      <c r="R71" s="971"/>
      <c r="S71" s="971"/>
      <c r="T71" s="971"/>
      <c r="U71" s="971"/>
      <c r="V71" s="971">
        <v>995709</v>
      </c>
      <c r="W71" s="971"/>
      <c r="X71" s="971"/>
      <c r="Y71" s="971"/>
      <c r="Z71" s="971"/>
      <c r="AA71" s="971">
        <v>21447</v>
      </c>
      <c r="AB71" s="971"/>
      <c r="AC71" s="971"/>
      <c r="AD71" s="971"/>
      <c r="AE71" s="971"/>
      <c r="AF71" s="971">
        <v>21447</v>
      </c>
      <c r="AG71" s="971"/>
      <c r="AH71" s="971"/>
      <c r="AI71" s="971"/>
      <c r="AJ71" s="971"/>
      <c r="AK71" s="971">
        <v>1</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624</v>
      </c>
      <c r="R72" s="971"/>
      <c r="S72" s="971"/>
      <c r="T72" s="971"/>
      <c r="U72" s="971"/>
      <c r="V72" s="971">
        <v>564</v>
      </c>
      <c r="W72" s="971"/>
      <c r="X72" s="971"/>
      <c r="Y72" s="971"/>
      <c r="Z72" s="971"/>
      <c r="AA72" s="971">
        <v>60</v>
      </c>
      <c r="AB72" s="971"/>
      <c r="AC72" s="971"/>
      <c r="AD72" s="971"/>
      <c r="AE72" s="971"/>
      <c r="AF72" s="971">
        <v>60</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1955</v>
      </c>
      <c r="R73" s="971"/>
      <c r="S73" s="971"/>
      <c r="T73" s="971"/>
      <c r="U73" s="971"/>
      <c r="V73" s="971">
        <v>1864</v>
      </c>
      <c r="W73" s="971"/>
      <c r="X73" s="971"/>
      <c r="Y73" s="971"/>
      <c r="Z73" s="971"/>
      <c r="AA73" s="971">
        <v>91</v>
      </c>
      <c r="AB73" s="971"/>
      <c r="AC73" s="971"/>
      <c r="AD73" s="971"/>
      <c r="AE73" s="971"/>
      <c r="AF73" s="971">
        <v>91</v>
      </c>
      <c r="AG73" s="971"/>
      <c r="AH73" s="971"/>
      <c r="AI73" s="971"/>
      <c r="AJ73" s="971"/>
      <c r="AK73" s="971" t="s">
        <v>556</v>
      </c>
      <c r="AL73" s="971"/>
      <c r="AM73" s="971"/>
      <c r="AN73" s="971"/>
      <c r="AO73" s="971"/>
      <c r="AP73" s="971">
        <v>11704</v>
      </c>
      <c r="AQ73" s="971"/>
      <c r="AR73" s="971"/>
      <c r="AS73" s="971"/>
      <c r="AT73" s="971"/>
      <c r="AU73" s="971">
        <v>2329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21883</v>
      </c>
      <c r="AG88" s="959"/>
      <c r="AH88" s="959"/>
      <c r="AI88" s="959"/>
      <c r="AJ88" s="959"/>
      <c r="AK88" s="963"/>
      <c r="AL88" s="963"/>
      <c r="AM88" s="963"/>
      <c r="AN88" s="963"/>
      <c r="AO88" s="963"/>
      <c r="AP88" s="959">
        <v>12866</v>
      </c>
      <c r="AQ88" s="959"/>
      <c r="AR88" s="959"/>
      <c r="AS88" s="959"/>
      <c r="AT88" s="959"/>
      <c r="AU88" s="959">
        <v>2837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3117526</v>
      </c>
      <c r="AB110" s="889"/>
      <c r="AC110" s="889"/>
      <c r="AD110" s="889"/>
      <c r="AE110" s="890"/>
      <c r="AF110" s="891">
        <v>2029244</v>
      </c>
      <c r="AG110" s="889"/>
      <c r="AH110" s="889"/>
      <c r="AI110" s="889"/>
      <c r="AJ110" s="890"/>
      <c r="AK110" s="891">
        <v>1918980</v>
      </c>
      <c r="AL110" s="889"/>
      <c r="AM110" s="889"/>
      <c r="AN110" s="889"/>
      <c r="AO110" s="890"/>
      <c r="AP110" s="892">
        <v>14.8</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27098010</v>
      </c>
      <c r="BR110" s="842"/>
      <c r="BS110" s="842"/>
      <c r="BT110" s="842"/>
      <c r="BU110" s="842"/>
      <c r="BV110" s="842">
        <v>26571515</v>
      </c>
      <c r="BW110" s="842"/>
      <c r="BX110" s="842"/>
      <c r="BY110" s="842"/>
      <c r="BZ110" s="842"/>
      <c r="CA110" s="842">
        <v>26974218</v>
      </c>
      <c r="CB110" s="842"/>
      <c r="CC110" s="842"/>
      <c r="CD110" s="842"/>
      <c r="CE110" s="842"/>
      <c r="CF110" s="866">
        <v>207.6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4898235</v>
      </c>
      <c r="BR111" s="817"/>
      <c r="BS111" s="817"/>
      <c r="BT111" s="817"/>
      <c r="BU111" s="817"/>
      <c r="BV111" s="817">
        <v>3537580</v>
      </c>
      <c r="BW111" s="817"/>
      <c r="BX111" s="817"/>
      <c r="BY111" s="817"/>
      <c r="BZ111" s="817"/>
      <c r="CA111" s="817">
        <v>2132930</v>
      </c>
      <c r="CB111" s="817"/>
      <c r="CC111" s="817"/>
      <c r="CD111" s="817"/>
      <c r="CE111" s="817"/>
      <c r="CF111" s="875">
        <v>16.399999999999999</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18364899</v>
      </c>
      <c r="BR112" s="817"/>
      <c r="BS112" s="817"/>
      <c r="BT112" s="817"/>
      <c r="BU112" s="817"/>
      <c r="BV112" s="817">
        <v>18029131</v>
      </c>
      <c r="BW112" s="817"/>
      <c r="BX112" s="817"/>
      <c r="BY112" s="817"/>
      <c r="BZ112" s="817"/>
      <c r="CA112" s="817">
        <v>18623680</v>
      </c>
      <c r="CB112" s="817"/>
      <c r="CC112" s="817"/>
      <c r="CD112" s="817"/>
      <c r="CE112" s="817"/>
      <c r="CF112" s="875">
        <v>143.30000000000001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1168903</v>
      </c>
      <c r="AB113" s="919"/>
      <c r="AC113" s="919"/>
      <c r="AD113" s="919"/>
      <c r="AE113" s="920"/>
      <c r="AF113" s="921">
        <v>1274541</v>
      </c>
      <c r="AG113" s="919"/>
      <c r="AH113" s="919"/>
      <c r="AI113" s="919"/>
      <c r="AJ113" s="920"/>
      <c r="AK113" s="921">
        <v>1241735</v>
      </c>
      <c r="AL113" s="919"/>
      <c r="AM113" s="919"/>
      <c r="AN113" s="919"/>
      <c r="AO113" s="920"/>
      <c r="AP113" s="922">
        <v>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3280255</v>
      </c>
      <c r="BR113" s="817"/>
      <c r="BS113" s="817"/>
      <c r="BT113" s="817"/>
      <c r="BU113" s="817"/>
      <c r="BV113" s="817">
        <v>3056051</v>
      </c>
      <c r="BW113" s="817"/>
      <c r="BX113" s="817"/>
      <c r="BY113" s="817"/>
      <c r="BZ113" s="817"/>
      <c r="CA113" s="817">
        <v>2836633</v>
      </c>
      <c r="CB113" s="817"/>
      <c r="CC113" s="817"/>
      <c r="CD113" s="817"/>
      <c r="CE113" s="817"/>
      <c r="CF113" s="875">
        <v>21.8</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23319</v>
      </c>
      <c r="AB114" s="780"/>
      <c r="AC114" s="780"/>
      <c r="AD114" s="780"/>
      <c r="AE114" s="781"/>
      <c r="AF114" s="782">
        <v>8322</v>
      </c>
      <c r="AG114" s="780"/>
      <c r="AH114" s="780"/>
      <c r="AI114" s="780"/>
      <c r="AJ114" s="781"/>
      <c r="AK114" s="782">
        <v>181622</v>
      </c>
      <c r="AL114" s="780"/>
      <c r="AM114" s="780"/>
      <c r="AN114" s="780"/>
      <c r="AO114" s="781"/>
      <c r="AP114" s="824">
        <v>1.4</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2428156</v>
      </c>
      <c r="BR114" s="817"/>
      <c r="BS114" s="817"/>
      <c r="BT114" s="817"/>
      <c r="BU114" s="817"/>
      <c r="BV114" s="817">
        <v>2596614</v>
      </c>
      <c r="BW114" s="817"/>
      <c r="BX114" s="817"/>
      <c r="BY114" s="817"/>
      <c r="BZ114" s="817"/>
      <c r="CA114" s="817">
        <v>2771616</v>
      </c>
      <c r="CB114" s="817"/>
      <c r="CC114" s="817"/>
      <c r="CD114" s="817"/>
      <c r="CE114" s="817"/>
      <c r="CF114" s="875">
        <v>21.3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629123</v>
      </c>
      <c r="AB115" s="919"/>
      <c r="AC115" s="919"/>
      <c r="AD115" s="919"/>
      <c r="AE115" s="920"/>
      <c r="AF115" s="921">
        <v>538461</v>
      </c>
      <c r="AG115" s="919"/>
      <c r="AH115" s="919"/>
      <c r="AI115" s="919"/>
      <c r="AJ115" s="920"/>
      <c r="AK115" s="921">
        <v>544127</v>
      </c>
      <c r="AL115" s="919"/>
      <c r="AM115" s="919"/>
      <c r="AN115" s="919"/>
      <c r="AO115" s="920"/>
      <c r="AP115" s="922">
        <v>4.2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76400</v>
      </c>
      <c r="BR115" s="817"/>
      <c r="BS115" s="817"/>
      <c r="BT115" s="817"/>
      <c r="BU115" s="817"/>
      <c r="BV115" s="817">
        <v>38200</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4938871</v>
      </c>
      <c r="AB117" s="903"/>
      <c r="AC117" s="903"/>
      <c r="AD117" s="903"/>
      <c r="AE117" s="904"/>
      <c r="AF117" s="905">
        <v>3850568</v>
      </c>
      <c r="AG117" s="903"/>
      <c r="AH117" s="903"/>
      <c r="AI117" s="903"/>
      <c r="AJ117" s="904"/>
      <c r="AK117" s="905">
        <v>3886464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56145955</v>
      </c>
      <c r="BR119" s="845"/>
      <c r="BS119" s="845"/>
      <c r="BT119" s="845"/>
      <c r="BU119" s="845"/>
      <c r="BV119" s="845">
        <v>53829091</v>
      </c>
      <c r="BW119" s="845"/>
      <c r="BX119" s="845"/>
      <c r="BY119" s="845"/>
      <c r="BZ119" s="845"/>
      <c r="CA119" s="845">
        <v>53339077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4898235</v>
      </c>
      <c r="DH119" s="764"/>
      <c r="DI119" s="764"/>
      <c r="DJ119" s="764"/>
      <c r="DK119" s="765"/>
      <c r="DL119" s="766">
        <v>3537580</v>
      </c>
      <c r="DM119" s="764"/>
      <c r="DN119" s="764"/>
      <c r="DO119" s="764"/>
      <c r="DP119" s="765"/>
      <c r="DQ119" s="766">
        <v>2132930</v>
      </c>
      <c r="DR119" s="764"/>
      <c r="DS119" s="764"/>
      <c r="DT119" s="764"/>
      <c r="DU119" s="765"/>
      <c r="DV119" s="848">
        <v>16.399999999999999</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7723221</v>
      </c>
      <c r="BR120" s="842"/>
      <c r="BS120" s="842"/>
      <c r="BT120" s="842"/>
      <c r="BU120" s="842"/>
      <c r="BV120" s="842">
        <v>8592037</v>
      </c>
      <c r="BW120" s="842"/>
      <c r="BX120" s="842"/>
      <c r="BY120" s="842"/>
      <c r="BZ120" s="842"/>
      <c r="CA120" s="842">
        <v>7727916</v>
      </c>
      <c r="CB120" s="842"/>
      <c r="CC120" s="842"/>
      <c r="CD120" s="842"/>
      <c r="CE120" s="842"/>
      <c r="CF120" s="866">
        <v>59.5</v>
      </c>
      <c r="CG120" s="867"/>
      <c r="CH120" s="867"/>
      <c r="CI120" s="867"/>
      <c r="CJ120" s="867"/>
      <c r="CK120" s="868" t="s">
        <v>447</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14070844</v>
      </c>
      <c r="DH120" s="842"/>
      <c r="DI120" s="842"/>
      <c r="DJ120" s="842"/>
      <c r="DK120" s="842"/>
      <c r="DL120" s="842">
        <v>13125789</v>
      </c>
      <c r="DM120" s="842"/>
      <c r="DN120" s="842"/>
      <c r="DO120" s="842"/>
      <c r="DP120" s="842"/>
      <c r="DQ120" s="842">
        <v>13918400</v>
      </c>
      <c r="DR120" s="842"/>
      <c r="DS120" s="842"/>
      <c r="DT120" s="842"/>
      <c r="DU120" s="842"/>
      <c r="DV120" s="843">
        <v>107.1</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9767504</v>
      </c>
      <c r="BR121" s="817"/>
      <c r="BS121" s="817"/>
      <c r="BT121" s="817"/>
      <c r="BU121" s="817"/>
      <c r="BV121" s="817">
        <v>9269635</v>
      </c>
      <c r="BW121" s="817"/>
      <c r="BX121" s="817"/>
      <c r="BY121" s="817"/>
      <c r="BZ121" s="817"/>
      <c r="CA121" s="817">
        <v>10569100</v>
      </c>
      <c r="CB121" s="817"/>
      <c r="CC121" s="817"/>
      <c r="CD121" s="817"/>
      <c r="CE121" s="817"/>
      <c r="CF121" s="875">
        <v>81.3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4286622</v>
      </c>
      <c r="DH121" s="817"/>
      <c r="DI121" s="817"/>
      <c r="DJ121" s="817"/>
      <c r="DK121" s="817"/>
      <c r="DL121" s="817">
        <v>4896224</v>
      </c>
      <c r="DM121" s="817"/>
      <c r="DN121" s="817"/>
      <c r="DO121" s="817"/>
      <c r="DP121" s="817"/>
      <c r="DQ121" s="817">
        <v>4699605</v>
      </c>
      <c r="DR121" s="817"/>
      <c r="DS121" s="817"/>
      <c r="DT121" s="817"/>
      <c r="DU121" s="817"/>
      <c r="DV121" s="794">
        <v>36.200000000000003</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22786627</v>
      </c>
      <c r="BR122" s="845"/>
      <c r="BS122" s="845"/>
      <c r="BT122" s="845"/>
      <c r="BU122" s="845"/>
      <c r="BV122" s="845">
        <v>22207079</v>
      </c>
      <c r="BW122" s="845"/>
      <c r="BX122" s="845"/>
      <c r="BY122" s="845"/>
      <c r="BZ122" s="845"/>
      <c r="CA122" s="845">
        <v>21881108</v>
      </c>
      <c r="CB122" s="845"/>
      <c r="CC122" s="845"/>
      <c r="CD122" s="845"/>
      <c r="CE122" s="845"/>
      <c r="CF122" s="846">
        <v>168.4</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7433</v>
      </c>
      <c r="DH122" s="817"/>
      <c r="DI122" s="817"/>
      <c r="DJ122" s="817"/>
      <c r="DK122" s="817"/>
      <c r="DL122" s="817">
        <v>7118</v>
      </c>
      <c r="DM122" s="817"/>
      <c r="DN122" s="817"/>
      <c r="DO122" s="817"/>
      <c r="DP122" s="817"/>
      <c r="DQ122" s="817">
        <v>5675</v>
      </c>
      <c r="DR122" s="817"/>
      <c r="DS122" s="817"/>
      <c r="DT122" s="817"/>
      <c r="DU122" s="817"/>
      <c r="DV122" s="794">
        <v>0</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40277352</v>
      </c>
      <c r="BR123" s="833"/>
      <c r="BS123" s="833"/>
      <c r="BT123" s="833"/>
      <c r="BU123" s="833"/>
      <c r="BV123" s="833">
        <v>40068751</v>
      </c>
      <c r="BW123" s="833"/>
      <c r="BX123" s="833"/>
      <c r="BY123" s="833"/>
      <c r="BZ123" s="833"/>
      <c r="CA123" s="833">
        <v>40178124</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121.5</v>
      </c>
      <c r="BR124" s="831"/>
      <c r="BS124" s="831"/>
      <c r="BT124" s="831"/>
      <c r="BU124" s="831"/>
      <c r="BV124" s="831">
        <v>107.3</v>
      </c>
      <c r="BW124" s="831"/>
      <c r="BX124" s="831"/>
      <c r="BY124" s="831"/>
      <c r="BZ124" s="831"/>
      <c r="CA124" s="831">
        <v>101.2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629123</v>
      </c>
      <c r="AB126" s="780"/>
      <c r="AC126" s="780"/>
      <c r="AD126" s="780"/>
      <c r="AE126" s="781"/>
      <c r="AF126" s="782">
        <v>538461</v>
      </c>
      <c r="AG126" s="780"/>
      <c r="AH126" s="780"/>
      <c r="AI126" s="780"/>
      <c r="AJ126" s="781"/>
      <c r="AK126" s="782">
        <v>544127</v>
      </c>
      <c r="AL126" s="780"/>
      <c r="AM126" s="780"/>
      <c r="AN126" s="780"/>
      <c r="AO126" s="781"/>
      <c r="AP126" s="824">
        <v>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1987674</v>
      </c>
      <c r="AB128" s="801"/>
      <c r="AC128" s="801"/>
      <c r="AD128" s="801"/>
      <c r="AE128" s="802"/>
      <c r="AF128" s="803">
        <v>845726</v>
      </c>
      <c r="AG128" s="801"/>
      <c r="AH128" s="801"/>
      <c r="AI128" s="801"/>
      <c r="AJ128" s="802"/>
      <c r="AK128" s="803">
        <v>752150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12.82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76400</v>
      </c>
      <c r="DH128" s="791"/>
      <c r="DI128" s="791"/>
      <c r="DJ128" s="791"/>
      <c r="DK128" s="791"/>
      <c r="DL128" s="791">
        <v>38200</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14574912</v>
      </c>
      <c r="AB129" s="780"/>
      <c r="AC129" s="780"/>
      <c r="AD129" s="780"/>
      <c r="AE129" s="781"/>
      <c r="AF129" s="782">
        <v>14273042</v>
      </c>
      <c r="AG129" s="780"/>
      <c r="AH129" s="780"/>
      <c r="AI129" s="780"/>
      <c r="AJ129" s="781"/>
      <c r="AK129" s="782">
        <v>14443612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1524382</v>
      </c>
      <c r="AB130" s="780"/>
      <c r="AC130" s="780"/>
      <c r="AD130" s="780"/>
      <c r="AE130" s="781"/>
      <c r="AF130" s="782">
        <v>1450149</v>
      </c>
      <c r="AG130" s="780"/>
      <c r="AH130" s="780"/>
      <c r="AI130" s="780"/>
      <c r="AJ130" s="781"/>
      <c r="AK130" s="782">
        <v>1448539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13050530</v>
      </c>
      <c r="AB131" s="764"/>
      <c r="AC131" s="764"/>
      <c r="AD131" s="764"/>
      <c r="AE131" s="765"/>
      <c r="AF131" s="766">
        <v>12822893</v>
      </c>
      <c r="AG131" s="764"/>
      <c r="AH131" s="764"/>
      <c r="AI131" s="764"/>
      <c r="AJ131" s="765"/>
      <c r="AK131" s="766">
        <v>12995073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101.2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10.93300425</v>
      </c>
      <c r="AB132" s="745"/>
      <c r="AC132" s="745"/>
      <c r="AD132" s="745"/>
      <c r="AE132" s="746"/>
      <c r="AF132" s="747">
        <v>12.12435447</v>
      </c>
      <c r="AG132" s="745"/>
      <c r="AH132" s="745"/>
      <c r="AI132" s="745"/>
      <c r="AJ132" s="746"/>
      <c r="AK132" s="747">
        <v>12.972421649999999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11.6</v>
      </c>
      <c r="AB133" s="724"/>
      <c r="AC133" s="724"/>
      <c r="AD133" s="724"/>
      <c r="AE133" s="725"/>
      <c r="AF133" s="723">
        <v>11.6</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p1zn7QJSLB4dwsEUih6WQZWkhozt4A++JKcN+hJY7J5WfJmfEhSv2GGhodazggYxswOucDtWkWuuuRQWutaZw==" saltValue="RIYb3VB6kdI01g9qdj78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JSziXuSWBVrnS4T81fSVjIFQp0RRw4m24QpzrOxno+jeoImnublC4bsXd4ZapAjBJ2yw3N6fyfV5a+QeSprzQ==" saltValue="EUtzX2d4R8Ljv1cxAedo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ufGtqfe/R45iS/5sUV64EdhkI5Xt4tnZhdtjoEwAskREjJk5BonDCbI30LKILpHlfhVwmaOXhSbjQkEwgFRA==" saltValue="ZZUkd42+PEbpUCLi4+ET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4060986</v>
      </c>
      <c r="AP9" s="281">
        <v>69275</v>
      </c>
      <c r="AQ9" s="282">
        <v>73824</v>
      </c>
      <c r="AR9" s="283">
        <v>-6.2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28998</v>
      </c>
      <c r="AP10" s="284">
        <v>495</v>
      </c>
      <c r="AQ10" s="285">
        <v>6244</v>
      </c>
      <c r="AR10" s="286">
        <v>-92.1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215543</v>
      </c>
      <c r="AP11" s="284">
        <v>3677</v>
      </c>
      <c r="AQ11" s="285">
        <v>1048</v>
      </c>
      <c r="AR11" s="286">
        <v>250.9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143173</v>
      </c>
      <c r="AP13" s="284">
        <v>2442</v>
      </c>
      <c r="AQ13" s="285">
        <v>2350</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64134</v>
      </c>
      <c r="AP14" s="284">
        <v>1094</v>
      </c>
      <c r="AQ14" s="285">
        <v>1698</v>
      </c>
      <c r="AR14" s="286">
        <v>-35.6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-52130</v>
      </c>
      <c r="AP15" s="284">
        <v>-889</v>
      </c>
      <c r="AQ15" s="285">
        <v>-3564</v>
      </c>
      <c r="AR15" s="286">
        <v>-75.099999999999994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4460704</v>
      </c>
      <c r="AP16" s="284">
        <v>76094</v>
      </c>
      <c r="AQ16" s="285">
        <v>81608</v>
      </c>
      <c r="AR16" s="286">
        <v>-6.8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8.0299999999999994</v>
      </c>
      <c r="AP21" s="298">
        <v>7.59</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96.4</v>
      </c>
      <c r="AP22" s="303">
        <v>98.2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1918980</v>
      </c>
      <c r="AP32" s="312">
        <v>32735</v>
      </c>
      <c r="AQ32" s="313">
        <v>42992</v>
      </c>
      <c r="AR32" s="314">
        <v>-23.9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1241735</v>
      </c>
      <c r="AP35" s="312">
        <v>21182</v>
      </c>
      <c r="AQ35" s="313">
        <v>11969</v>
      </c>
      <c r="AR35" s="314">
        <v>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181622</v>
      </c>
      <c r="AP36" s="312">
        <v>3098</v>
      </c>
      <c r="AQ36" s="313">
        <v>2138</v>
      </c>
      <c r="AR36" s="314">
        <v>44.9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544127</v>
      </c>
      <c r="AP37" s="312">
        <v>9282</v>
      </c>
      <c r="AQ37" s="313">
        <v>592</v>
      </c>
      <c r="AR37" s="314">
        <v>1467.9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-752150</v>
      </c>
      <c r="AP39" s="312">
        <v>-12831</v>
      </c>
      <c r="AQ39" s="313">
        <v>-5777</v>
      </c>
      <c r="AR39" s="314">
        <v>122.1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-1448539</v>
      </c>
      <c r="AP40" s="312">
        <v>-24710</v>
      </c>
      <c r="AQ40" s="313">
        <v>-36457</v>
      </c>
      <c r="AR40" s="314">
        <v>-32.200000000000003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1685775</v>
      </c>
      <c r="AP41" s="312">
        <v>28757</v>
      </c>
      <c r="AQ41" s="313">
        <v>15502</v>
      </c>
      <c r="AR41" s="314">
        <v>85.5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3800603</v>
      </c>
      <c r="AN51" s="334">
        <v>64077</v>
      </c>
      <c r="AO51" s="335">
        <v>23.2</v>
      </c>
      <c r="AP51" s="336">
        <v>62383</v>
      </c>
      <c r="AQ51" s="337">
        <v>14.1</v>
      </c>
      <c r="AR51" s="338">
        <v>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2376224</v>
      </c>
      <c r="AN52" s="342">
        <v>40062</v>
      </c>
      <c r="AO52" s="343">
        <v>23.5</v>
      </c>
      <c r="AP52" s="344">
        <v>35325</v>
      </c>
      <c r="AQ52" s="345">
        <v>7.6</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9181440</v>
      </c>
      <c r="AN53" s="334">
        <v>155591</v>
      </c>
      <c r="AO53" s="335">
        <v>142.80000000000001</v>
      </c>
      <c r="AP53" s="336">
        <v>63812</v>
      </c>
      <c r="AQ53" s="337">
        <v>2.2999999999999998</v>
      </c>
      <c r="AR53" s="338">
        <v>140.5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8202560</v>
      </c>
      <c r="AN54" s="342">
        <v>139003</v>
      </c>
      <c r="AO54" s="343">
        <v>247</v>
      </c>
      <c r="AP54" s="344">
        <v>33848</v>
      </c>
      <c r="AQ54" s="345">
        <v>-4.2</v>
      </c>
      <c r="AR54" s="346">
        <v>251.2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3831701</v>
      </c>
      <c r="AN55" s="334">
        <v>65500</v>
      </c>
      <c r="AO55" s="335">
        <v>-57.9</v>
      </c>
      <c r="AP55" s="336">
        <v>54225</v>
      </c>
      <c r="AQ55" s="337">
        <v>-15</v>
      </c>
      <c r="AR55" s="338">
        <v>-42.9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2488001</v>
      </c>
      <c r="AN56" s="342">
        <v>42531</v>
      </c>
      <c r="AO56" s="343">
        <v>-69.400000000000006</v>
      </c>
      <c r="AP56" s="344">
        <v>27337</v>
      </c>
      <c r="AQ56" s="345">
        <v>-19.2</v>
      </c>
      <c r="AR56" s="346">
        <v>-50.2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3945728</v>
      </c>
      <c r="AN57" s="334">
        <v>67504</v>
      </c>
      <c r="AO57" s="335">
        <v>3.1</v>
      </c>
      <c r="AP57" s="336">
        <v>54016</v>
      </c>
      <c r="AQ57" s="337">
        <v>-0.4</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2678139</v>
      </c>
      <c r="AN58" s="342">
        <v>45818</v>
      </c>
      <c r="AO58" s="343">
        <v>7.7</v>
      </c>
      <c r="AP58" s="344">
        <v>28078</v>
      </c>
      <c r="AQ58" s="345">
        <v>2.7</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5117397</v>
      </c>
      <c r="AN59" s="334">
        <v>87296</v>
      </c>
      <c r="AO59" s="335">
        <v>29.3</v>
      </c>
      <c r="AP59" s="336">
        <v>52786</v>
      </c>
      <c r="AQ59" s="337">
        <v>-2.2999999999999998</v>
      </c>
      <c r="AR59" s="338">
        <v>31.6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3698539</v>
      </c>
      <c r="AN60" s="342">
        <v>63092</v>
      </c>
      <c r="AO60" s="343">
        <v>37.700000000000003</v>
      </c>
      <c r="AP60" s="344">
        <v>28742</v>
      </c>
      <c r="AQ60" s="345">
        <v>2.4</v>
      </c>
      <c r="AR60" s="346">
        <v>35.299999999999997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5175374</v>
      </c>
      <c r="AN61" s="349">
        <v>87994</v>
      </c>
      <c r="AO61" s="350">
        <v>28.1</v>
      </c>
      <c r="AP61" s="351">
        <v>57444</v>
      </c>
      <c r="AQ61" s="352">
        <v>-0.3</v>
      </c>
      <c r="AR61" s="338">
        <v>28.4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3888693</v>
      </c>
      <c r="AN62" s="342">
        <v>66101</v>
      </c>
      <c r="AO62" s="343">
        <v>49.3</v>
      </c>
      <c r="AP62" s="344">
        <v>30666</v>
      </c>
      <c r="AQ62" s="345">
        <v>-2.1</v>
      </c>
      <c r="AR62" s="346">
        <v>51.4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afbjPZ5XuZhxovKF+Zm1WvsBsfmtRUCmkFXI5LlrAWp6+2iKFsiJ5/SvcTM30LY8mgIxheFKx3UpqZ4Yl1njA==" saltValue="qZSJH3PG5Vy6Zvc6m/AC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l/f8KvbCiZyDradOT8ffxw8/g5H3riwjHamstntOT3xu9SulAwR5SuhYjwF3+/7hNs54tHQKmaE5oYmSGpBUCw==" saltValue="6EwTcKfytD0vHW4x31yg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NWi+dFEus2ak2mrIaHjTdlox80Y/o9zG4YhXuvEQyb7HU0n1N90OhOBmoYJakZXfbHMg9/9jJ+LUPDRZfksjxA==" saltValue="2fou//sMokEkvHr+af+n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15.12</v>
      </c>
      <c r="G47" s="12">
        <v>15.66</v>
      </c>
      <c r="H47" s="12">
        <v>17.5</v>
      </c>
      <c r="I47" s="12">
        <v>18.57</v>
      </c>
      <c r="J47" s="13">
        <v>13.44</v>
      </c>
    </row>
    <row r="48" spans="2:10" ht="57.75" customHeight="1" x14ac:dyDescent="0.15">
      <c r="B48" s="14"/>
      <c r="C48" s="1141" t="s">
        <v>4</v>
      </c>
      <c r="D48" s="1141"/>
      <c r="E48" s="1142"/>
      <c r="F48" s="15">
        <v>7.01</v>
      </c>
      <c r="G48" s="16">
        <v>8.64</v>
      </c>
      <c r="H48" s="16">
        <v>10.82</v>
      </c>
      <c r="I48" s="16">
        <v>7.96</v>
      </c>
      <c r="J48" s="17">
        <v>6.56</v>
      </c>
    </row>
    <row r="49" spans="2:10" ht="57.75" customHeight="1" thickBot="1" x14ac:dyDescent="0.2">
      <c r="B49" s="18"/>
      <c r="C49" s="1143" t="s">
        <v>5</v>
      </c>
      <c r="D49" s="1143"/>
      <c r="E49" s="1144"/>
      <c r="F49" s="19">
        <v>0.14000000000000001</v>
      </c>
      <c r="G49" s="20" t="s">
        <v>532</v>
      </c>
      <c r="H49" s="20">
        <v>4.37</v>
      </c>
      <c r="I49" s="20" t="s">
        <v>533</v>
      </c>
      <c r="J49" s="21" t="s">
        <v>534</v>
      </c>
    </row>
    <row r="50" spans="2:10" x14ac:dyDescent="0.15"/>
  </sheetData>
  <sheetProtection algorithmName="SHA-512" hashValue="1Z6IKpfKRJjngRu9t7pC9gcK9vdz1OTz1QtWsIVHxCN5RjoKzVouQFlsiVFS8rm3eSL1SVKR8YIHBL+IcN9CpQ==" saltValue="71EY/mK45JX0djigyXDe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59.82</v>
      </c>
      <c r="G34" s="33">
        <v>71.3</v>
      </c>
      <c r="H34" s="33">
        <v>87.58</v>
      </c>
      <c r="I34" s="33">
        <v>126.15</v>
      </c>
      <c r="J34" s="34">
        <v>152.6</v>
      </c>
      <c r="K34" s="22"/>
      <c r="L34" s="22"/>
      <c r="M34" s="22"/>
      <c r="N34" s="22"/>
      <c r="O34" s="22"/>
      <c r="P34" s="22"/>
    </row>
    <row r="35" spans="1:16" ht="39" customHeight="1" x14ac:dyDescent="0.15">
      <c r="A35" s="22"/>
      <c r="B35" s="35"/>
      <c r="C35" s="1145" t="s">
        <v>536</v>
      </c>
      <c r="D35" s="1146"/>
      <c r="E35" s="1147"/>
      <c r="F35" s="36">
        <v>5.56</v>
      </c>
      <c r="G35" s="37">
        <v>5.09</v>
      </c>
      <c r="H35" s="37">
        <v>10.84</v>
      </c>
      <c r="I35" s="37">
        <v>14.05</v>
      </c>
      <c r="J35" s="38">
        <v>12.91</v>
      </c>
      <c r="K35" s="22"/>
      <c r="L35" s="22"/>
      <c r="M35" s="22"/>
      <c r="N35" s="22"/>
      <c r="O35" s="22"/>
      <c r="P35" s="22"/>
    </row>
    <row r="36" spans="1:16" ht="39" customHeight="1" x14ac:dyDescent="0.15">
      <c r="A36" s="22"/>
      <c r="B36" s="35"/>
      <c r="C36" s="1145" t="s">
        <v>537</v>
      </c>
      <c r="D36" s="1146"/>
      <c r="E36" s="1147"/>
      <c r="F36" s="36" t="s">
        <v>489</v>
      </c>
      <c r="G36" s="37">
        <v>1.56</v>
      </c>
      <c r="H36" s="37">
        <v>2.9</v>
      </c>
      <c r="I36" s="37">
        <v>4.5</v>
      </c>
      <c r="J36" s="38">
        <v>6.53</v>
      </c>
      <c r="K36" s="22"/>
      <c r="L36" s="22"/>
      <c r="M36" s="22"/>
      <c r="N36" s="22"/>
      <c r="O36" s="22"/>
      <c r="P36" s="22"/>
    </row>
    <row r="37" spans="1:16" ht="39" customHeight="1" x14ac:dyDescent="0.15">
      <c r="A37" s="22"/>
      <c r="B37" s="35"/>
      <c r="C37" s="1145" t="s">
        <v>538</v>
      </c>
      <c r="D37" s="1146"/>
      <c r="E37" s="1147"/>
      <c r="F37" s="36">
        <v>6.96</v>
      </c>
      <c r="G37" s="37">
        <v>8.6199999999999992</v>
      </c>
      <c r="H37" s="37">
        <v>10.82</v>
      </c>
      <c r="I37" s="37">
        <v>7.95</v>
      </c>
      <c r="J37" s="38">
        <v>6.51</v>
      </c>
      <c r="K37" s="22"/>
      <c r="L37" s="22"/>
      <c r="M37" s="22"/>
      <c r="N37" s="22"/>
      <c r="O37" s="22"/>
      <c r="P37" s="22"/>
    </row>
    <row r="38" spans="1:16" ht="39" customHeight="1" x14ac:dyDescent="0.15">
      <c r="A38" s="22"/>
      <c r="B38" s="35"/>
      <c r="C38" s="1145" t="s">
        <v>539</v>
      </c>
      <c r="D38" s="1146"/>
      <c r="E38" s="1147"/>
      <c r="F38" s="36">
        <v>10.63</v>
      </c>
      <c r="G38" s="37">
        <v>8.1199999999999992</v>
      </c>
      <c r="H38" s="37">
        <v>7.94</v>
      </c>
      <c r="I38" s="37">
        <v>6.88</v>
      </c>
      <c r="J38" s="38">
        <v>5.59</v>
      </c>
      <c r="K38" s="22"/>
      <c r="L38" s="22"/>
      <c r="M38" s="22"/>
      <c r="N38" s="22"/>
      <c r="O38" s="22"/>
      <c r="P38" s="22"/>
    </row>
    <row r="39" spans="1:16" ht="39" customHeight="1" x14ac:dyDescent="0.15">
      <c r="A39" s="22"/>
      <c r="B39" s="35"/>
      <c r="C39" s="1145" t="s">
        <v>540</v>
      </c>
      <c r="D39" s="1146"/>
      <c r="E39" s="1147"/>
      <c r="F39" s="36">
        <v>0.56999999999999995</v>
      </c>
      <c r="G39" s="37">
        <v>0.79</v>
      </c>
      <c r="H39" s="37">
        <v>0.9</v>
      </c>
      <c r="I39" s="37">
        <v>1.27</v>
      </c>
      <c r="J39" s="38">
        <v>0.89</v>
      </c>
      <c r="K39" s="22"/>
      <c r="L39" s="22"/>
      <c r="M39" s="22"/>
      <c r="N39" s="22"/>
      <c r="O39" s="22"/>
      <c r="P39" s="22"/>
    </row>
    <row r="40" spans="1:16" ht="39" customHeight="1" x14ac:dyDescent="0.15">
      <c r="A40" s="22"/>
      <c r="B40" s="35"/>
      <c r="C40" s="1145" t="s">
        <v>541</v>
      </c>
      <c r="D40" s="1146"/>
      <c r="E40" s="1147"/>
      <c r="F40" s="36">
        <v>0.41</v>
      </c>
      <c r="G40" s="37">
        <v>0.52</v>
      </c>
      <c r="H40" s="37">
        <v>0.75</v>
      </c>
      <c r="I40" s="37">
        <v>0.42</v>
      </c>
      <c r="J40" s="38">
        <v>0.11</v>
      </c>
      <c r="K40" s="22"/>
      <c r="L40" s="22"/>
      <c r="M40" s="22"/>
      <c r="N40" s="22"/>
      <c r="O40" s="22"/>
      <c r="P40" s="22"/>
    </row>
    <row r="41" spans="1:16" ht="39" customHeight="1" x14ac:dyDescent="0.15">
      <c r="A41" s="22"/>
      <c r="B41" s="35"/>
      <c r="C41" s="1145" t="s">
        <v>542</v>
      </c>
      <c r="D41" s="1146"/>
      <c r="E41" s="1147"/>
      <c r="F41" s="36">
        <v>0.05</v>
      </c>
      <c r="G41" s="37">
        <v>0.01</v>
      </c>
      <c r="H41" s="37">
        <v>0</v>
      </c>
      <c r="I41" s="37">
        <v>0.01</v>
      </c>
      <c r="J41" s="38">
        <v>0.03</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8.4</v>
      </c>
      <c r="G43" s="42">
        <v>0.01</v>
      </c>
      <c r="H43" s="42">
        <v>0.01</v>
      </c>
      <c r="I43" s="42">
        <v>0.01</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iAWgL67DBIIixhryCqycD0zwsQTB2RW/1Wjqh3eDqm1Zu9ywo3NZu6jWzeAFz76NgDPoDQ8xmp6xseJ0pCwsQ==" saltValue="J80owvwbVq1+B3WB/itC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2085</v>
      </c>
      <c r="L45" s="60">
        <v>2070</v>
      </c>
      <c r="M45" s="60">
        <v>3118</v>
      </c>
      <c r="N45" s="60">
        <v>2029</v>
      </c>
      <c r="O45" s="61">
        <v>1919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1525</v>
      </c>
      <c r="L48" s="64">
        <v>1092</v>
      </c>
      <c r="M48" s="64">
        <v>1169</v>
      </c>
      <c r="N48" s="64">
        <v>1275</v>
      </c>
      <c r="O48" s="65">
        <v>1242</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15</v>
      </c>
      <c r="M49" s="64">
        <v>23</v>
      </c>
      <c r="N49" s="64">
        <v>8</v>
      </c>
      <c r="O49" s="65">
        <v>182</v>
      </c>
      <c r="P49" s="48"/>
      <c r="Q49" s="48"/>
      <c r="R49" s="48"/>
      <c r="S49" s="48"/>
      <c r="T49" s="48"/>
      <c r="U49" s="48"/>
    </row>
    <row r="50" spans="1:21" ht="30.75" customHeight="1" x14ac:dyDescent="0.15">
      <c r="A50" s="48"/>
      <c r="B50" s="1178"/>
      <c r="C50" s="1179"/>
      <c r="D50" s="62"/>
      <c r="E50" s="1155" t="s">
        <v>15</v>
      </c>
      <c r="F50" s="1155"/>
      <c r="G50" s="1155"/>
      <c r="H50" s="1155"/>
      <c r="I50" s="1155"/>
      <c r="J50" s="1156"/>
      <c r="K50" s="63">
        <v>538</v>
      </c>
      <c r="L50" s="64">
        <v>630</v>
      </c>
      <c r="M50" s="64">
        <v>629</v>
      </c>
      <c r="N50" s="64">
        <v>538</v>
      </c>
      <c r="O50" s="65">
        <v>544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2696</v>
      </c>
      <c r="L52" s="64">
        <v>2299</v>
      </c>
      <c r="M52" s="64">
        <v>3513</v>
      </c>
      <c r="N52" s="64">
        <v>2296</v>
      </c>
      <c r="O52" s="65">
        <v>2201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1458</v>
      </c>
      <c r="L53" s="69">
        <v>1508</v>
      </c>
      <c r="M53" s="69">
        <v>1426</v>
      </c>
      <c r="N53" s="69">
        <v>1554</v>
      </c>
      <c r="O53" s="70">
        <v>1686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557</v>
      </c>
      <c r="L58" s="84" t="s">
        <v>557</v>
      </c>
      <c r="M58" s="84" t="s">
        <v>557</v>
      </c>
      <c r="N58" s="84" t="s">
        <v>557</v>
      </c>
      <c r="O58" s="85" t="s">
        <v>557</v>
      </c>
    </row>
    <row r="59" spans="1:21" ht="31.5" customHeight="1" x14ac:dyDescent="0.15">
      <c r="B59" s="1163"/>
      <c r="C59" s="1164"/>
      <c r="D59" s="1170" t="s">
        <v>26</v>
      </c>
      <c r="E59" s="1171"/>
      <c r="F59" s="1171"/>
      <c r="G59" s="1171"/>
      <c r="H59" s="1171"/>
      <c r="I59" s="1171"/>
      <c r="J59" s="1172"/>
      <c r="K59" s="86" t="s">
        <v>557</v>
      </c>
      <c r="L59" s="87" t="s">
        <v>557</v>
      </c>
      <c r="M59" s="87" t="s">
        <v>557</v>
      </c>
      <c r="N59" s="87" t="s">
        <v>557</v>
      </c>
      <c r="O59" s="88" t="s">
        <v>557</v>
      </c>
    </row>
    <row r="60" spans="1:21" ht="31.5" customHeight="1" thickBot="1" x14ac:dyDescent="0.2">
      <c r="B60" s="1165"/>
      <c r="C60" s="1166"/>
      <c r="D60" s="1173" t="s">
        <v>27</v>
      </c>
      <c r="E60" s="1174"/>
      <c r="F60" s="1174"/>
      <c r="G60" s="1174"/>
      <c r="H60" s="1174"/>
      <c r="I60" s="1174"/>
      <c r="J60" s="1175"/>
      <c r="K60" s="89" t="s">
        <v>557</v>
      </c>
      <c r="L60" s="90" t="s">
        <v>557</v>
      </c>
      <c r="M60" s="90" t="s">
        <v>557</v>
      </c>
      <c r="N60" s="90" t="s">
        <v>557</v>
      </c>
      <c r="O60" s="91" t="s">
        <v>557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SNaw22KyTiR4pAWdG2Cak9GcmaG+8paVgwP++jIeo/0yjPeOlddOczilGql3Mb6VQd3wqE71OiX+hfmoBsvw==" saltValue="8ADT+/EaYzGljEFAJw2I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22243</v>
      </c>
      <c r="J41" s="356">
        <v>28023</v>
      </c>
      <c r="K41" s="356">
        <v>27098</v>
      </c>
      <c r="L41" s="356">
        <v>26572</v>
      </c>
      <c r="M41" s="357">
        <v>26974</v>
      </c>
    </row>
    <row r="42" spans="2:13" ht="27.75" customHeight="1" x14ac:dyDescent="0.15">
      <c r="B42" s="1186"/>
      <c r="C42" s="1187"/>
      <c r="D42" s="106"/>
      <c r="E42" s="1190" t="s">
        <v>32</v>
      </c>
      <c r="F42" s="1190"/>
      <c r="G42" s="1190"/>
      <c r="H42" s="1191"/>
      <c r="I42" s="358">
        <v>5771</v>
      </c>
      <c r="J42" s="359">
        <v>5339</v>
      </c>
      <c r="K42" s="359">
        <v>4898</v>
      </c>
      <c r="L42" s="359">
        <v>3538</v>
      </c>
      <c r="M42" s="360">
        <v>2133</v>
      </c>
    </row>
    <row r="43" spans="2:13" ht="27.75" customHeight="1" x14ac:dyDescent="0.15">
      <c r="B43" s="1186"/>
      <c r="C43" s="1187"/>
      <c r="D43" s="106"/>
      <c r="E43" s="1190" t="s">
        <v>33</v>
      </c>
      <c r="F43" s="1190"/>
      <c r="G43" s="1190"/>
      <c r="H43" s="1191"/>
      <c r="I43" s="358">
        <v>18277</v>
      </c>
      <c r="J43" s="359">
        <v>18530</v>
      </c>
      <c r="K43" s="359">
        <v>18365</v>
      </c>
      <c r="L43" s="359">
        <v>18029</v>
      </c>
      <c r="M43" s="360">
        <v>18624</v>
      </c>
    </row>
    <row r="44" spans="2:13" ht="27.75" customHeight="1" x14ac:dyDescent="0.15">
      <c r="B44" s="1186"/>
      <c r="C44" s="1187"/>
      <c r="D44" s="106"/>
      <c r="E44" s="1190" t="s">
        <v>34</v>
      </c>
      <c r="F44" s="1190"/>
      <c r="G44" s="1190"/>
      <c r="H44" s="1191"/>
      <c r="I44" s="358">
        <v>344</v>
      </c>
      <c r="J44" s="359">
        <v>1081</v>
      </c>
      <c r="K44" s="359">
        <v>3280</v>
      </c>
      <c r="L44" s="359">
        <v>3056</v>
      </c>
      <c r="M44" s="360">
        <v>2837</v>
      </c>
    </row>
    <row r="45" spans="2:13" ht="27.75" customHeight="1" x14ac:dyDescent="0.15">
      <c r="B45" s="1186"/>
      <c r="C45" s="1187"/>
      <c r="D45" s="106"/>
      <c r="E45" s="1190" t="s">
        <v>35</v>
      </c>
      <c r="F45" s="1190"/>
      <c r="G45" s="1190"/>
      <c r="H45" s="1191"/>
      <c r="I45" s="358">
        <v>2321</v>
      </c>
      <c r="J45" s="359">
        <v>2472</v>
      </c>
      <c r="K45" s="359">
        <v>2428</v>
      </c>
      <c r="L45" s="359">
        <v>2597</v>
      </c>
      <c r="M45" s="360">
        <v>2772</v>
      </c>
    </row>
    <row r="46" spans="2:13" ht="27.75" customHeight="1" x14ac:dyDescent="0.15">
      <c r="B46" s="1186"/>
      <c r="C46" s="1187"/>
      <c r="D46" s="107"/>
      <c r="E46" s="1190" t="s">
        <v>36</v>
      </c>
      <c r="F46" s="1190"/>
      <c r="G46" s="1190"/>
      <c r="H46" s="1191"/>
      <c r="I46" s="358">
        <v>153</v>
      </c>
      <c r="J46" s="359">
        <v>115</v>
      </c>
      <c r="K46" s="359">
        <v>76</v>
      </c>
      <c r="L46" s="359">
        <v>38</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5984</v>
      </c>
      <c r="J50" s="359">
        <v>7402</v>
      </c>
      <c r="K50" s="359">
        <v>7723</v>
      </c>
      <c r="L50" s="359">
        <v>8592</v>
      </c>
      <c r="M50" s="360">
        <v>7728</v>
      </c>
    </row>
    <row r="51" spans="2:13" ht="27.75" customHeight="1" x14ac:dyDescent="0.15">
      <c r="B51" s="1186"/>
      <c r="C51" s="1187"/>
      <c r="D51" s="106"/>
      <c r="E51" s="1190" t="s">
        <v>42</v>
      </c>
      <c r="F51" s="1190"/>
      <c r="G51" s="1190"/>
      <c r="H51" s="1191"/>
      <c r="I51" s="358">
        <v>10305</v>
      </c>
      <c r="J51" s="359">
        <v>10554</v>
      </c>
      <c r="K51" s="359">
        <v>9768</v>
      </c>
      <c r="L51" s="359">
        <v>9270</v>
      </c>
      <c r="M51" s="360">
        <v>10569</v>
      </c>
    </row>
    <row r="52" spans="2:13" ht="27.75" customHeight="1" x14ac:dyDescent="0.15">
      <c r="B52" s="1188"/>
      <c r="C52" s="1189"/>
      <c r="D52" s="106"/>
      <c r="E52" s="1190" t="s">
        <v>43</v>
      </c>
      <c r="F52" s="1190"/>
      <c r="G52" s="1190"/>
      <c r="H52" s="1191"/>
      <c r="I52" s="358">
        <v>19536</v>
      </c>
      <c r="J52" s="359">
        <v>22183</v>
      </c>
      <c r="K52" s="359">
        <v>22787</v>
      </c>
      <c r="L52" s="359">
        <v>22207</v>
      </c>
      <c r="M52" s="360">
        <v>21881</v>
      </c>
    </row>
    <row r="53" spans="2:13" ht="27.75" customHeight="1" thickBot="1" x14ac:dyDescent="0.2">
      <c r="B53" s="1192" t="s">
        <v>19</v>
      </c>
      <c r="C53" s="1193"/>
      <c r="D53" s="110"/>
      <c r="E53" s="1194" t="s">
        <v>44</v>
      </c>
      <c r="F53" s="1194"/>
      <c r="G53" s="1194"/>
      <c r="H53" s="1195"/>
      <c r="I53" s="361">
        <v>13284</v>
      </c>
      <c r="J53" s="362">
        <v>15421</v>
      </c>
      <c r="K53" s="362">
        <v>15869</v>
      </c>
      <c r="L53" s="362">
        <v>13760</v>
      </c>
      <c r="M53" s="363">
        <v>13161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VvgBIQbRIMQwmENboOGEVe8HZiW8CnsrrNxSBOD8QIHM/qhMhwXf+1BFUIrfbIVobMGsuI7bddEVYNhbteopw==" saltValue="1hOdeMsntZd50fFgAQT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2550</v>
      </c>
      <c r="G55" s="122">
        <v>2650</v>
      </c>
      <c r="H55" s="123">
        <v>1941</v>
      </c>
    </row>
    <row r="56" spans="2:8" ht="52.5" customHeight="1" x14ac:dyDescent="0.15">
      <c r="B56" s="124"/>
      <c r="C56" s="1213" t="s">
        <v>47</v>
      </c>
      <c r="D56" s="1213"/>
      <c r="E56" s="1214"/>
      <c r="F56" s="125">
        <v>722</v>
      </c>
      <c r="G56" s="125">
        <v>723</v>
      </c>
      <c r="H56" s="126">
        <v>768</v>
      </c>
    </row>
    <row r="57" spans="2:8" ht="53.25" customHeight="1" x14ac:dyDescent="0.15">
      <c r="B57" s="124"/>
      <c r="C57" s="1215" t="s">
        <v>48</v>
      </c>
      <c r="D57" s="1215"/>
      <c r="E57" s="1216"/>
      <c r="F57" s="127">
        <v>3289</v>
      </c>
      <c r="G57" s="127">
        <v>4058</v>
      </c>
      <c r="H57" s="128">
        <v>4003</v>
      </c>
    </row>
    <row r="58" spans="2:8" ht="45.75" customHeight="1" x14ac:dyDescent="0.15">
      <c r="B58" s="129"/>
      <c r="C58" s="1203" t="s">
        <v>561</v>
      </c>
      <c r="D58" s="1204"/>
      <c r="E58" s="1205"/>
      <c r="F58" s="130">
        <v>491</v>
      </c>
      <c r="G58" s="130">
        <v>1490</v>
      </c>
      <c r="H58" s="131">
        <v>1464</v>
      </c>
    </row>
    <row r="59" spans="2:8" ht="45.75" customHeight="1" x14ac:dyDescent="0.15">
      <c r="B59" s="129"/>
      <c r="C59" s="1203" t="s">
        <v>562</v>
      </c>
      <c r="D59" s="1204"/>
      <c r="E59" s="1205"/>
      <c r="F59" s="130">
        <v>1800</v>
      </c>
      <c r="G59" s="130">
        <v>1602</v>
      </c>
      <c r="H59" s="131">
        <v>1403</v>
      </c>
    </row>
    <row r="60" spans="2:8" ht="45.75" customHeight="1" x14ac:dyDescent="0.15">
      <c r="B60" s="129"/>
      <c r="C60" s="1203" t="s">
        <v>559</v>
      </c>
      <c r="D60" s="1204"/>
      <c r="E60" s="1205"/>
      <c r="F60" s="130">
        <v>188</v>
      </c>
      <c r="G60" s="130">
        <v>293</v>
      </c>
      <c r="H60" s="131">
        <v>372</v>
      </c>
    </row>
    <row r="61" spans="2:8" ht="45.75" customHeight="1" x14ac:dyDescent="0.15">
      <c r="B61" s="129"/>
      <c r="C61" s="1203" t="s">
        <v>560</v>
      </c>
      <c r="D61" s="1204"/>
      <c r="E61" s="1205"/>
      <c r="F61" s="130">
        <v>259</v>
      </c>
      <c r="G61" s="130">
        <v>253</v>
      </c>
      <c r="H61" s="131">
        <v>252</v>
      </c>
    </row>
    <row r="62" spans="2:8" ht="45.75" customHeight="1" thickBot="1" x14ac:dyDescent="0.2">
      <c r="B62" s="132"/>
      <c r="C62" s="1206" t="s">
        <v>558</v>
      </c>
      <c r="D62" s="1207"/>
      <c r="E62" s="1208"/>
      <c r="F62" s="133">
        <v>81</v>
      </c>
      <c r="G62" s="133">
        <v>133</v>
      </c>
      <c r="H62" s="134">
        <v>222</v>
      </c>
    </row>
    <row r="63" spans="2:8" ht="52.5" customHeight="1" thickBot="1" x14ac:dyDescent="0.2">
      <c r="B63" s="135"/>
      <c r="C63" s="1209" t="s">
        <v>49</v>
      </c>
      <c r="D63" s="1209"/>
      <c r="E63" s="1210"/>
      <c r="F63" s="136">
        <v>6562</v>
      </c>
      <c r="G63" s="136">
        <v>7431</v>
      </c>
      <c r="H63" s="137">
        <v>6711</v>
      </c>
    </row>
    <row r="64" spans="2:8" x14ac:dyDescent="0.15"/>
  </sheetData>
  <sheetProtection algorithmName="SHA-512" hashValue="POZXeteCltKJ7Bi+QD4oVej/M8tfsAC4P5X7tTexlpOPSiQYInEXZZpd+FHC2e6K8W+hiPaIZq7OAU6qLTzgRw==" saltValue="29c99Ls4KLF0/mTVpAuW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64077</v>
      </c>
      <c r="E3" s="156"/>
      <c r="F3" s="157">
        <v>62383</v>
      </c>
      <c r="G3" s="158"/>
      <c r="H3" s="159"/>
    </row>
    <row r="4" spans="1:8" x14ac:dyDescent="0.15">
      <c r="A4" s="160"/>
      <c r="B4" s="161"/>
      <c r="C4" s="162"/>
      <c r="D4" s="163">
        <v>40062</v>
      </c>
      <c r="E4" s="164"/>
      <c r="F4" s="165">
        <v>35325</v>
      </c>
      <c r="G4" s="166"/>
      <c r="H4" s="167"/>
    </row>
    <row r="5" spans="1:8" x14ac:dyDescent="0.15">
      <c r="A5" s="148" t="s">
        <v>521</v>
      </c>
      <c r="B5" s="153"/>
      <c r="C5" s="154"/>
      <c r="D5" s="155">
        <v>155591</v>
      </c>
      <c r="E5" s="156"/>
      <c r="F5" s="157">
        <v>63812</v>
      </c>
      <c r="G5" s="158"/>
      <c r="H5" s="159"/>
    </row>
    <row r="6" spans="1:8" x14ac:dyDescent="0.15">
      <c r="A6" s="160"/>
      <c r="B6" s="161"/>
      <c r="C6" s="162"/>
      <c r="D6" s="163">
        <v>139003</v>
      </c>
      <c r="E6" s="164"/>
      <c r="F6" s="165">
        <v>33848</v>
      </c>
      <c r="G6" s="166"/>
      <c r="H6" s="167"/>
    </row>
    <row r="7" spans="1:8" x14ac:dyDescent="0.15">
      <c r="A7" s="148" t="s">
        <v>522</v>
      </c>
      <c r="B7" s="153"/>
      <c r="C7" s="154"/>
      <c r="D7" s="155">
        <v>65500</v>
      </c>
      <c r="E7" s="156"/>
      <c r="F7" s="157">
        <v>54225</v>
      </c>
      <c r="G7" s="158"/>
      <c r="H7" s="159"/>
    </row>
    <row r="8" spans="1:8" x14ac:dyDescent="0.15">
      <c r="A8" s="160"/>
      <c r="B8" s="161"/>
      <c r="C8" s="162"/>
      <c r="D8" s="163">
        <v>42531</v>
      </c>
      <c r="E8" s="164"/>
      <c r="F8" s="165">
        <v>27337</v>
      </c>
      <c r="G8" s="166"/>
      <c r="H8" s="167"/>
    </row>
    <row r="9" spans="1:8" x14ac:dyDescent="0.15">
      <c r="A9" s="148" t="s">
        <v>523</v>
      </c>
      <c r="B9" s="153"/>
      <c r="C9" s="154"/>
      <c r="D9" s="155">
        <v>67504</v>
      </c>
      <c r="E9" s="156"/>
      <c r="F9" s="157">
        <v>54016</v>
      </c>
      <c r="G9" s="158"/>
      <c r="H9" s="159"/>
    </row>
    <row r="10" spans="1:8" x14ac:dyDescent="0.15">
      <c r="A10" s="160"/>
      <c r="B10" s="161"/>
      <c r="C10" s="162"/>
      <c r="D10" s="163">
        <v>45818</v>
      </c>
      <c r="E10" s="164"/>
      <c r="F10" s="165">
        <v>28078</v>
      </c>
      <c r="G10" s="166"/>
      <c r="H10" s="167"/>
    </row>
    <row r="11" spans="1:8" x14ac:dyDescent="0.15">
      <c r="A11" s="148" t="s">
        <v>524</v>
      </c>
      <c r="B11" s="153"/>
      <c r="C11" s="154"/>
      <c r="D11" s="155">
        <v>87296</v>
      </c>
      <c r="E11" s="156"/>
      <c r="F11" s="157">
        <v>52786</v>
      </c>
      <c r="G11" s="158"/>
      <c r="H11" s="159"/>
    </row>
    <row r="12" spans="1:8" x14ac:dyDescent="0.15">
      <c r="A12" s="160"/>
      <c r="B12" s="161"/>
      <c r="C12" s="168"/>
      <c r="D12" s="163">
        <v>63092</v>
      </c>
      <c r="E12" s="164"/>
      <c r="F12" s="165">
        <v>28742</v>
      </c>
      <c r="G12" s="166"/>
      <c r="H12" s="167"/>
    </row>
    <row r="13" spans="1:8" x14ac:dyDescent="0.15">
      <c r="A13" s="148"/>
      <c r="B13" s="153"/>
      <c r="C13" s="169"/>
      <c r="D13" s="170">
        <v>87994</v>
      </c>
      <c r="E13" s="171"/>
      <c r="F13" s="172">
        <v>57444</v>
      </c>
      <c r="G13" s="173"/>
      <c r="H13" s="159"/>
    </row>
    <row r="14" spans="1:8" x14ac:dyDescent="0.15">
      <c r="A14" s="160"/>
      <c r="B14" s="161"/>
      <c r="C14" s="162"/>
      <c r="D14" s="163">
        <v>66101</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7.01</v>
      </c>
      <c r="C19" s="174">
        <f>ROUND(VALUE(SUBSTITUTE(実質収支比率等に係る経年分析!G$48,"▲","-")),2)</f>
        <v>8.64</v>
      </c>
      <c r="D19" s="174">
        <f>ROUND(VALUE(SUBSTITUTE(実質収支比率等に係る経年分析!H$48,"▲","-")),2)</f>
        <v>10.82</v>
      </c>
      <c r="E19" s="174">
        <f>ROUND(VALUE(SUBSTITUTE(実質収支比率等に係る経年分析!I$48,"▲","-")),2)</f>
        <v>7.96</v>
      </c>
      <c r="F19" s="174">
        <f>ROUND(VALUE(SUBSTITUTE(実質収支比率等に係る経年分析!J$48,"▲","-")),2)</f>
        <v>6.56</v>
      </c>
    </row>
    <row r="20" spans="1:11" x14ac:dyDescent="0.15">
      <c r="A20" s="174" t="s">
        <v>53</v>
      </c>
      <c r="B20" s="174">
        <f>ROUND(VALUE(SUBSTITUTE(実質収支比率等に係る経年分析!F$47,"▲","-")),2)</f>
        <v>15.12</v>
      </c>
      <c r="C20" s="174">
        <f>ROUND(VALUE(SUBSTITUTE(実質収支比率等に係る経年分析!G$47,"▲","-")),2)</f>
        <v>15.66</v>
      </c>
      <c r="D20" s="174">
        <f>ROUND(VALUE(SUBSTITUTE(実質収支比率等に係る経年分析!H$47,"▲","-")),2)</f>
        <v>17.5</v>
      </c>
      <c r="E20" s="174">
        <f>ROUND(VALUE(SUBSTITUTE(実質収支比率等に係る経年分析!I$47,"▲","-")),2)</f>
        <v>18.57</v>
      </c>
      <c r="F20" s="174">
        <f>ROUND(VALUE(SUBSTITUTE(実質収支比率等に係る経年分析!J$47,"▲","-")),2)</f>
        <v>13.44</v>
      </c>
    </row>
    <row r="21" spans="1:11" x14ac:dyDescent="0.15">
      <c r="A21" s="174" t="s">
        <v>54</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4.37</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-6.23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常滑駅周辺土地区画整理事業特別会計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0.89</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8.1199999999999992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5.59</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8.6199999999999992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6.51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6.53</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12.91</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2696</v>
      </c>
      <c r="E42" s="176"/>
      <c r="F42" s="176"/>
      <c r="G42" s="176">
        <f>'実質公債費比率（分子）の構造'!L$52</f>
        <v>2299</v>
      </c>
      <c r="H42" s="176"/>
      <c r="I42" s="176"/>
      <c r="J42" s="176">
        <f>'実質公債費比率（分子）の構造'!M$52</f>
        <v>3513</v>
      </c>
      <c r="K42" s="176"/>
      <c r="L42" s="176"/>
      <c r="M42" s="176">
        <f>'実質公債費比率（分子）の構造'!N$52</f>
        <v>2296</v>
      </c>
      <c r="N42" s="176"/>
      <c r="O42" s="176"/>
      <c r="P42" s="176">
        <f>'実質公債費比率（分子）の構造'!O$52</f>
        <v>2201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538</v>
      </c>
      <c r="C44" s="176"/>
      <c r="D44" s="176"/>
      <c r="E44" s="176">
        <f>'実質公債費比率（分子）の構造'!L$50</f>
        <v>630</v>
      </c>
      <c r="F44" s="176"/>
      <c r="G44" s="176"/>
      <c r="H44" s="176">
        <f>'実質公債費比率（分子）の構造'!M$50</f>
        <v>629</v>
      </c>
      <c r="I44" s="176"/>
      <c r="J44" s="176"/>
      <c r="K44" s="176">
        <f>'実質公債費比率（分子）の構造'!N$50</f>
        <v>538</v>
      </c>
      <c r="L44" s="176"/>
      <c r="M44" s="176"/>
      <c r="N44" s="176">
        <f>'実質公債費比率（分子）の構造'!O$50</f>
        <v>544</v>
      </c>
      <c r="O44" s="176"/>
      <c r="P44" s="176"/>
    </row>
    <row r="45" spans="1:16" x14ac:dyDescent="0.15">
      <c r="A45" s="176" t="s">
        <v>63</v>
      </c>
      <c r="B45" s="176">
        <f>'実質公債費比率（分子）の構造'!K$49</f>
        <v>6</v>
      </c>
      <c r="C45" s="176"/>
      <c r="D45" s="176"/>
      <c r="E45" s="176">
        <f>'実質公債費比率（分子）の構造'!L$49</f>
        <v>15</v>
      </c>
      <c r="F45" s="176"/>
      <c r="G45" s="176"/>
      <c r="H45" s="176">
        <f>'実質公債費比率（分子）の構造'!M$49</f>
        <v>23</v>
      </c>
      <c r="I45" s="176"/>
      <c r="J45" s="176"/>
      <c r="K45" s="176">
        <f>'実質公債費比率（分子）の構造'!N$49</f>
        <v>8</v>
      </c>
      <c r="L45" s="176"/>
      <c r="M45" s="176"/>
      <c r="N45" s="176">
        <f>'実質公債費比率（分子）の構造'!O$49</f>
        <v>182</v>
      </c>
      <c r="O45" s="176"/>
      <c r="P45" s="176"/>
    </row>
    <row r="46" spans="1:16" x14ac:dyDescent="0.15">
      <c r="A46" s="176" t="s">
        <v>64</v>
      </c>
      <c r="B46" s="176">
        <f>'実質公債費比率（分子）の構造'!K$48</f>
        <v>1525</v>
      </c>
      <c r="C46" s="176"/>
      <c r="D46" s="176"/>
      <c r="E46" s="176">
        <f>'実質公債費比率（分子）の構造'!L$48</f>
        <v>1092</v>
      </c>
      <c r="F46" s="176"/>
      <c r="G46" s="176"/>
      <c r="H46" s="176">
        <f>'実質公債費比率（分子）の構造'!M$48</f>
        <v>1169</v>
      </c>
      <c r="I46" s="176"/>
      <c r="J46" s="176"/>
      <c r="K46" s="176">
        <f>'実質公債費比率（分子）の構造'!N$48</f>
        <v>1275</v>
      </c>
      <c r="L46" s="176"/>
      <c r="M46" s="176"/>
      <c r="N46" s="176">
        <f>'実質公債費比率（分子）の構造'!O$48</f>
        <v>1242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2085</v>
      </c>
      <c r="C49" s="176"/>
      <c r="D49" s="176"/>
      <c r="E49" s="176">
        <f>'実質公債費比率（分子）の構造'!L$45</f>
        <v>2070</v>
      </c>
      <c r="F49" s="176"/>
      <c r="G49" s="176"/>
      <c r="H49" s="176">
        <f>'実質公債費比率（分子）の構造'!M$45</f>
        <v>3118</v>
      </c>
      <c r="I49" s="176"/>
      <c r="J49" s="176"/>
      <c r="K49" s="176">
        <f>'実質公債費比率（分子）の構造'!N$45</f>
        <v>2029</v>
      </c>
      <c r="L49" s="176"/>
      <c r="M49" s="176"/>
      <c r="N49" s="176">
        <f>'実質公債費比率（分子）の構造'!O$45</f>
        <v>1919</v>
      </c>
      <c r="O49" s="176"/>
      <c r="P49" s="176"/>
    </row>
    <row r="50" spans="1:16" x14ac:dyDescent="0.15">
      <c r="A50" s="176" t="s">
        <v>67</v>
      </c>
      <c r="B50" s="176" t="e">
        <f>NA()</f>
        <v>#N/A</v>
      </c>
      <c r="C50" s="176">
        <f>IF(ISNUMBER('実質公債費比率（分子）の構造'!K$53),'実質公債費比率（分子）の構造'!K$53,NA())</f>
        <v>1458</v>
      </c>
      <c r="D50" s="176" t="e">
        <f>NA()</f>
        <v>#N/A</v>
      </c>
      <c r="E50" s="176" t="e">
        <f>NA()</f>
        <v>#N/A</v>
      </c>
      <c r="F50" s="176">
        <f>IF(ISNUMBER('実質公債費比率（分子）の構造'!L$53),'実質公債費比率（分子）の構造'!L$53,NA())</f>
        <v>1508</v>
      </c>
      <c r="G50" s="176" t="e">
        <f>NA()</f>
        <v>#N/A</v>
      </c>
      <c r="H50" s="176" t="e">
        <f>NA()</f>
        <v>#N/A</v>
      </c>
      <c r="I50" s="176">
        <f>IF(ISNUMBER('実質公債費比率（分子）の構造'!M$53),'実質公債費比率（分子）の構造'!M$53,NA())</f>
        <v>1426</v>
      </c>
      <c r="J50" s="176" t="e">
        <f>NA()</f>
        <v>#N/A</v>
      </c>
      <c r="K50" s="176" t="e">
        <f>NA()</f>
        <v>#N/A</v>
      </c>
      <c r="L50" s="176">
        <f>IF(ISNUMBER('実質公債費比率（分子）の構造'!N$53),'実質公債費比率（分子）の構造'!N$53,NA())</f>
        <v>1554</v>
      </c>
      <c r="M50" s="176" t="e">
        <f>NA()</f>
        <v>#N/A</v>
      </c>
      <c r="N50" s="176" t="e">
        <f>NA()</f>
        <v>#N/A</v>
      </c>
      <c r="O50" s="176">
        <f>IF(ISNUMBER('実質公債費比率（分子）の構造'!O$53),'実質公債費比率（分子）の構造'!O$53,NA())</f>
        <v>1686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19536</v>
      </c>
      <c r="E56" s="175"/>
      <c r="F56" s="175"/>
      <c r="G56" s="175">
        <f>'将来負担比率（分子）の構造'!J$52</f>
        <v>22183</v>
      </c>
      <c r="H56" s="175"/>
      <c r="I56" s="175"/>
      <c r="J56" s="175">
        <f>'将来負担比率（分子）の構造'!K$52</f>
        <v>22787</v>
      </c>
      <c r="K56" s="175"/>
      <c r="L56" s="175"/>
      <c r="M56" s="175">
        <f>'将来負担比率（分子）の構造'!L$52</f>
        <v>22207</v>
      </c>
      <c r="N56" s="175"/>
      <c r="O56" s="175"/>
      <c r="P56" s="175">
        <f>'将来負担比率（分子）の構造'!M$52</f>
        <v>21881</v>
      </c>
    </row>
    <row r="57" spans="1:16" x14ac:dyDescent="0.15">
      <c r="A57" s="175" t="s">
        <v>42</v>
      </c>
      <c r="B57" s="175"/>
      <c r="C57" s="175"/>
      <c r="D57" s="175">
        <f>'将来負担比率（分子）の構造'!I$51</f>
        <v>10305</v>
      </c>
      <c r="E57" s="175"/>
      <c r="F57" s="175"/>
      <c r="G57" s="175">
        <f>'将来負担比率（分子）の構造'!J$51</f>
        <v>10554</v>
      </c>
      <c r="H57" s="175"/>
      <c r="I57" s="175"/>
      <c r="J57" s="175">
        <f>'将来負担比率（分子）の構造'!K$51</f>
        <v>9768</v>
      </c>
      <c r="K57" s="175"/>
      <c r="L57" s="175"/>
      <c r="M57" s="175">
        <f>'将来負担比率（分子）の構造'!L$51</f>
        <v>9270</v>
      </c>
      <c r="N57" s="175"/>
      <c r="O57" s="175"/>
      <c r="P57" s="175">
        <f>'将来負担比率（分子）の構造'!M$51</f>
        <v>10569</v>
      </c>
    </row>
    <row r="58" spans="1:16" x14ac:dyDescent="0.15">
      <c r="A58" s="175" t="s">
        <v>41</v>
      </c>
      <c r="B58" s="175"/>
      <c r="C58" s="175"/>
      <c r="D58" s="175">
        <f>'将来負担比率（分子）の構造'!I$50</f>
        <v>5984</v>
      </c>
      <c r="E58" s="175"/>
      <c r="F58" s="175"/>
      <c r="G58" s="175">
        <f>'将来負担比率（分子）の構造'!J$50</f>
        <v>7402</v>
      </c>
      <c r="H58" s="175"/>
      <c r="I58" s="175"/>
      <c r="J58" s="175">
        <f>'将来負担比率（分子）の構造'!K$50</f>
        <v>7723</v>
      </c>
      <c r="K58" s="175"/>
      <c r="L58" s="175"/>
      <c r="M58" s="175">
        <f>'将来負担比率（分子）の構造'!L$50</f>
        <v>8592</v>
      </c>
      <c r="N58" s="175"/>
      <c r="O58" s="175"/>
      <c r="P58" s="175">
        <f>'将来負担比率（分子）の構造'!M$50</f>
        <v>7728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153</v>
      </c>
      <c r="C61" s="175"/>
      <c r="D61" s="175"/>
      <c r="E61" s="175">
        <f>'将来負担比率（分子）の構造'!J$46</f>
        <v>115</v>
      </c>
      <c r="F61" s="175"/>
      <c r="G61" s="175"/>
      <c r="H61" s="175">
        <f>'将来負担比率（分子）の構造'!K$46</f>
        <v>76</v>
      </c>
      <c r="I61" s="175"/>
      <c r="J61" s="175"/>
      <c r="K61" s="175">
        <f>'将来負担比率（分子）の構造'!L$46</f>
        <v>38</v>
      </c>
      <c r="L61" s="175"/>
      <c r="M61" s="175"/>
      <c r="N61" s="175" t="str">
        <f>'将来負担比率（分子）の構造'!M$46</f>
        <v>-</v>
      </c>
      <c r="O61" s="175"/>
      <c r="P61" s="175"/>
    </row>
    <row r="62" spans="1:16" x14ac:dyDescent="0.15">
      <c r="A62" s="175" t="s">
        <v>35</v>
      </c>
      <c r="B62" s="175">
        <f>'将来負担比率（分子）の構造'!I$45</f>
        <v>2321</v>
      </c>
      <c r="C62" s="175"/>
      <c r="D62" s="175"/>
      <c r="E62" s="175">
        <f>'将来負担比率（分子）の構造'!J$45</f>
        <v>2472</v>
      </c>
      <c r="F62" s="175"/>
      <c r="G62" s="175"/>
      <c r="H62" s="175">
        <f>'将来負担比率（分子）の構造'!K$45</f>
        <v>2428</v>
      </c>
      <c r="I62" s="175"/>
      <c r="J62" s="175"/>
      <c r="K62" s="175">
        <f>'将来負担比率（分子）の構造'!L$45</f>
        <v>2597</v>
      </c>
      <c r="L62" s="175"/>
      <c r="M62" s="175"/>
      <c r="N62" s="175">
        <f>'将来負担比率（分子）の構造'!M$45</f>
        <v>2772</v>
      </c>
      <c r="O62" s="175"/>
      <c r="P62" s="175"/>
    </row>
    <row r="63" spans="1:16" x14ac:dyDescent="0.15">
      <c r="A63" s="175" t="s">
        <v>34</v>
      </c>
      <c r="B63" s="175">
        <f>'将来負担比率（分子）の構造'!I$44</f>
        <v>344</v>
      </c>
      <c r="C63" s="175"/>
      <c r="D63" s="175"/>
      <c r="E63" s="175">
        <f>'将来負担比率（分子）の構造'!J$44</f>
        <v>1081</v>
      </c>
      <c r="F63" s="175"/>
      <c r="G63" s="175"/>
      <c r="H63" s="175">
        <f>'将来負担比率（分子）の構造'!K$44</f>
        <v>3280</v>
      </c>
      <c r="I63" s="175"/>
      <c r="J63" s="175"/>
      <c r="K63" s="175">
        <f>'将来負担比率（分子）の構造'!L$44</f>
        <v>3056</v>
      </c>
      <c r="L63" s="175"/>
      <c r="M63" s="175"/>
      <c r="N63" s="175">
        <f>'将来負担比率（分子）の構造'!M$44</f>
        <v>2837</v>
      </c>
      <c r="O63" s="175"/>
      <c r="P63" s="175"/>
    </row>
    <row r="64" spans="1:16" x14ac:dyDescent="0.15">
      <c r="A64" s="175" t="s">
        <v>33</v>
      </c>
      <c r="B64" s="175">
        <f>'将来負担比率（分子）の構造'!I$43</f>
        <v>18277</v>
      </c>
      <c r="C64" s="175"/>
      <c r="D64" s="175"/>
      <c r="E64" s="175">
        <f>'将来負担比率（分子）の構造'!J$43</f>
        <v>18530</v>
      </c>
      <c r="F64" s="175"/>
      <c r="G64" s="175"/>
      <c r="H64" s="175">
        <f>'将来負担比率（分子）の構造'!K$43</f>
        <v>18365</v>
      </c>
      <c r="I64" s="175"/>
      <c r="J64" s="175"/>
      <c r="K64" s="175">
        <f>'将来負担比率（分子）の構造'!L$43</f>
        <v>18029</v>
      </c>
      <c r="L64" s="175"/>
      <c r="M64" s="175"/>
      <c r="N64" s="175">
        <f>'将来負担比率（分子）の構造'!M$43</f>
        <v>18624</v>
      </c>
      <c r="O64" s="175"/>
      <c r="P64" s="175"/>
    </row>
    <row r="65" spans="1:16" x14ac:dyDescent="0.15">
      <c r="A65" s="175" t="s">
        <v>32</v>
      </c>
      <c r="B65" s="175">
        <f>'将来負担比率（分子）の構造'!I$42</f>
        <v>5771</v>
      </c>
      <c r="C65" s="175"/>
      <c r="D65" s="175"/>
      <c r="E65" s="175">
        <f>'将来負担比率（分子）の構造'!J$42</f>
        <v>5339</v>
      </c>
      <c r="F65" s="175"/>
      <c r="G65" s="175"/>
      <c r="H65" s="175">
        <f>'将来負担比率（分子）の構造'!K$42</f>
        <v>4898</v>
      </c>
      <c r="I65" s="175"/>
      <c r="J65" s="175"/>
      <c r="K65" s="175">
        <f>'将来負担比率（分子）の構造'!L$42</f>
        <v>3538</v>
      </c>
      <c r="L65" s="175"/>
      <c r="M65" s="175"/>
      <c r="N65" s="175">
        <f>'将来負担比率（分子）の構造'!M$42</f>
        <v>2133</v>
      </c>
      <c r="O65" s="175"/>
      <c r="P65" s="175"/>
    </row>
    <row r="66" spans="1:16" x14ac:dyDescent="0.15">
      <c r="A66" s="175" t="s">
        <v>31</v>
      </c>
      <c r="B66" s="175">
        <f>'将来負担比率（分子）の構造'!I$41</f>
        <v>22243</v>
      </c>
      <c r="C66" s="175"/>
      <c r="D66" s="175"/>
      <c r="E66" s="175">
        <f>'将来負担比率（分子）の構造'!J$41</f>
        <v>28023</v>
      </c>
      <c r="F66" s="175"/>
      <c r="G66" s="175"/>
      <c r="H66" s="175">
        <f>'将来負担比率（分子）の構造'!K$41</f>
        <v>27098</v>
      </c>
      <c r="I66" s="175"/>
      <c r="J66" s="175"/>
      <c r="K66" s="175">
        <f>'将来負担比率（分子）の構造'!L$41</f>
        <v>26572</v>
      </c>
      <c r="L66" s="175"/>
      <c r="M66" s="175"/>
      <c r="N66" s="175">
        <f>'将来負担比率（分子）の構造'!M$41</f>
        <v>26974</v>
      </c>
      <c r="O66" s="175"/>
      <c r="P66" s="175"/>
    </row>
    <row r="67" spans="1:16" x14ac:dyDescent="0.15">
      <c r="A67" s="175" t="s">
        <v>71</v>
      </c>
      <c r="B67" s="175" t="e">
        <f>NA()</f>
        <v>#N/A</v>
      </c>
      <c r="C67" s="175">
        <f>IF(ISNUMBER('将来負担比率（分子）の構造'!I$53), IF('将来負担比率（分子）の構造'!I$53 &lt; 0, 0, '将来負担比率（分子）の構造'!I$53), NA())</f>
        <v>13284</v>
      </c>
      <c r="D67" s="175" t="e">
        <f>NA()</f>
        <v>#N/A</v>
      </c>
      <c r="E67" s="175" t="e">
        <f>NA()</f>
        <v>#N/A</v>
      </c>
      <c r="F67" s="175">
        <f>IF(ISNUMBER('将来負担比率（分子）の構造'!J$53), IF('将来負担比率（分子）の構造'!J$53 &lt; 0, 0, '将来負担比率（分子）の構造'!J$53), NA())</f>
        <v>15421</v>
      </c>
      <c r="G67" s="175" t="e">
        <f>NA()</f>
        <v>#N/A</v>
      </c>
      <c r="H67" s="175" t="e">
        <f>NA()</f>
        <v>#N/A</v>
      </c>
      <c r="I67" s="175">
        <f>IF(ISNUMBER('将来負担比率（分子）の構造'!K$53), IF('将来負担比率（分子）の構造'!K$53 &lt; 0, 0, '将来負担比率（分子）の構造'!K$53), NA())</f>
        <v>15869</v>
      </c>
      <c r="J67" s="175" t="e">
        <f>NA()</f>
        <v>#N/A</v>
      </c>
      <c r="K67" s="175" t="e">
        <f>NA()</f>
        <v>#N/A</v>
      </c>
      <c r="L67" s="175">
        <f>IF(ISNUMBER('将来負担比率（分子）の構造'!L$53), IF('将来負担比率（分子）の構造'!L$53 &lt; 0, 0, '将来負担比率（分子）の構造'!L$53), NA())</f>
        <v>13760</v>
      </c>
      <c r="M67" s="175" t="e">
        <f>NA()</f>
        <v>#N/A</v>
      </c>
      <c r="N67" s="175" t="e">
        <f>NA()</f>
        <v>#N/A</v>
      </c>
      <c r="O67" s="175">
        <f>IF(ISNUMBER('将来負担比率（分子）の構造'!M$53), IF('将来負担比率（分子）の構造'!M$53 &lt; 0, 0, '将来負担比率（分子）の構造'!M$53), NA())</f>
        <v>13161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2550</v>
      </c>
      <c r="C72" s="179">
        <f>基金残高に係る経年分析!G55</f>
        <v>2650</v>
      </c>
      <c r="D72" s="179">
        <f>基金残高に係る経年分析!H55</f>
        <v>1941</v>
      </c>
    </row>
    <row r="73" spans="1:16" x14ac:dyDescent="0.15">
      <c r="A73" s="178" t="s">
        <v>74</v>
      </c>
      <c r="B73" s="179">
        <f>基金残高に係る経年分析!F56</f>
        <v>722</v>
      </c>
      <c r="C73" s="179">
        <f>基金残高に係る経年分析!G56</f>
        <v>723</v>
      </c>
      <c r="D73" s="179">
        <f>基金残高に係る経年分析!H56</f>
        <v>768</v>
      </c>
    </row>
    <row r="74" spans="1:16" x14ac:dyDescent="0.15">
      <c r="A74" s="178" t="s">
        <v>75</v>
      </c>
      <c r="B74" s="179">
        <f>基金残高に係る経年分析!F57</f>
        <v>3289</v>
      </c>
      <c r="C74" s="179">
        <f>基金残高に係る経年分析!G57</f>
        <v>4058</v>
      </c>
      <c r="D74" s="179">
        <f>基金残高に係る経年分析!H57</f>
        <v>4003</v>
      </c>
    </row>
  </sheetData>
  <sheetProtection algorithmName="SHA-512" hashValue="COtTrTQgDSe5HvWjZsS7Q80XB77PNpnc4dhdoDjQOPwq/7biJI+yy3JwTE6XtK0yoS+4HF2NuVLONoAPLu0YuQ==" saltValue="r3K428ypmszs/YJABiXA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2025-03-18T05:04:35Z</cp:lastPrinted>
  <dcterms:created xsi:type="dcterms:W3CDTF">2025-02-19T03:00:55Z</dcterms:created>
  <dcterms:modified xsi:type="dcterms:W3CDTF">2025-03-18T05:08:59Z</dcterms:modified>
  <cp:category/>
</cp:coreProperties>
</file>