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02_完成版（総務省修正後）決裁用\"/>
    </mc:Choice>
  </mc:AlternateContent>
  <xr:revisionPtr revIDLastSave="0" documentId="13_ncr:1_{3AC85915-073C-4B9A-9B30-008369870AFE}"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W35" i="10"/>
  <c r="BW36" i="10" s="1"/>
  <c r="BW37" i="10" s="1"/>
  <c r="BW38" i="10" s="1"/>
  <c r="BW39" i="10" s="1"/>
  <c r="BW40" i="10" s="1"/>
  <c r="BW41" i="10" s="1"/>
  <c r="BE35" i="10"/>
  <c r="AM35" i="10"/>
  <c r="CO34" i="10"/>
  <c r="BW34"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alcChain>
</file>

<file path=xl/sharedStrings.xml><?xml version="1.0" encoding="utf-8"?>
<sst xmlns="http://schemas.openxmlformats.org/spreadsheetml/2006/main" count="1169" uniqueCount="563">
  <si>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</si>
  <si>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</si>
  <si>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</si>
  <si>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</si>
  <si>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</si>
  <si>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</si>
  <si>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</si>
  <si>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</si>
  <si>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</si>
  <si>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</si>
  <si>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</si>
  <si>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</si>
  <si>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</si>
  <si>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</si>
  <si>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</si>
  <si>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</si>
  <si>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</si>
  <si>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</si>
  <si>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</si>
  <si>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</si>
  <si>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</si>
  <si>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</si>
  <si>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</si>
  <si>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</si>
  <si>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</si>
  <si>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</si>
  <si>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</si>
  <si>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</si>
  <si>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</si>
  <si>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</si>
  <si>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</si>
  <si>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</si>
  <si>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</si>
  <si>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</si>
  <si>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</si>
  <si>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</si>
  <si>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</si>
  <si>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</si>
  <si>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</si>
  <si>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</si>
  <si>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</si>
  <si>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</si>
  <si>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</si>
  <si>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</si>
  <si>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</si>
  <si>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</si>
  <si>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</si>
  <si>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</si>
  <si>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</si>
  <si>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</si>
  <si>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</si>
  <si>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</si>
  <si>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</si>
  <si>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</si>
  <si>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</si>
  <si>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</si>
  <si>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</si>
  <si>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</si>
  <si>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</si>
  <si>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</si>
  <si>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</si>
  <si>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</si>
  <si>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</si>
  <si>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</si>
  <si>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</si>
  <si>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</si>
  <si>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</si>
  <si>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</si>
  <si>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</si>
  <si>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</si>
  <si>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</si>
  <si>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</si>
  <si>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</si>
  <si>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</si>
  <si>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</si>
  <si>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</si>
  <si>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</si>
  <si>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</si>
  <si>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</si>
  <si>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</si>
  <si>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</si>
  <si>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</si>
  <si>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</si>
  <si>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</si>
  <si>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</si>
  <si>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</si>
  <si>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</si>
  <si>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</si>
  <si>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</si>
  <si>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</si>
  <si>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</si>
  <si>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</si>
  <si>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</si>
  <si>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</si>
  <si>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</si>
  <si>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</si>
  <si>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</si>
  <si>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</si>
  <si>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</si>
  <si>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</si>
  <si>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</si>
  <si>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</si>
  <si>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</si>
  <si>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</si>
  <si>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</si>
  <si>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</si>
  <si>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</si>
  <si>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</si>
  <si>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</si>
  <si>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</si>
  <si>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</si>
  <si>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</si>
  <si>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</si>
  <si>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</si>
  <si>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</si>
  <si>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</si>
  <si>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</si>
  <si>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</si>
  <si>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</si>
  <si>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</si>
  <si>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</si>
  <si>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</si>
  <si>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</si>
  <si>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</si>
  <si>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</si>
  <si>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</si>
  <si>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</si>
  <si>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</si>
  <si>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</si>
  <si>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</si>
  <si>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</si>
  <si>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</si>
  <si>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</si>
  <si>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</si>
  <si>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</si>
  <si>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</si>
  <si>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</si>
  <si>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</si>
  <si>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</si>
  <si>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</si>
  <si>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</si>
  <si>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</si>
  <si>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</si>
  <si>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</si>
  <si>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</si>
  <si>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</si>
  <si>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</si>
  <si>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</si>
  <si>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</si>
  <si>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</si>
  <si>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</si>
  <si>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</si>
  <si>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</si>
  <si>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</si>
  <si>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</si>
  <si>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</si>
  <si>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</si>
  <si>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</si>
  <si>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</si>
  <si>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</si>
  <si>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</si>
  <si>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</si>
  <si>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</si>
  <si>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</si>
  <si>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</si>
  <si>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</si>
  <si>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</si>
  <si>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</si>
  <si>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</si>
  <si>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</si>
  <si>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</si>
  <si>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</si>
  <si>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</si>
  <si>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</si>
  <si>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</si>
  <si>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</si>
  <si>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</si>
  <si>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</si>
  <si>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</si>
  <si>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</si>
  <si>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</si>
  <si>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</si>
  <si>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</si>
  <si>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</si>
  <si>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</si>
  <si>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</si>
  <si>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</si>
  <si>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</si>
  <si>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</si>
  <si>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</si>
  <si>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</si>
  <si>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</si>
  <si>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</si>
  <si>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</si>
  <si>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</si>
  <si>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</si>
  <si>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</si>
  <si>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</si>
  <si>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</si>
  <si>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</si>
  <si>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</si>
  <si>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</si>
  <si>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</si>
  <si>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</si>
  <si>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愛知県大口町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</si>
  <si>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</si>
  <si>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</si>
  <si>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</si>
  <si>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</si>
  <si>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</si>
  <si>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</si>
  <si>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</si>
  <si>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</si>
  <si>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</si>
  <si>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</si>
  <si>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</si>
  <si>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</si>
  <si>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</si>
  <si>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</si>
  <si>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</si>
  <si>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</si>
  <si>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</si>
  <si>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</si>
  <si>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</si>
  <si>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</si>
  <si>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</si>
  <si>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</si>
  <si>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</si>
  <si>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</si>
  <si>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</si>
  <si>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</si>
  <si>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</si>
  <si>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</si>
  <si>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</si>
  <si>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</si>
  <si>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</si>
  <si>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</si>
  <si>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</si>
  <si>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</si>
  <si>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</si>
  <si>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</si>
  <si>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</si>
  <si>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</si>
  <si>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</si>
  <si>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</si>
  <si>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</si>
  <si>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</si>
  <si>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</si>
  <si>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</si>
  <si>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</si>
  <si>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</si>
  <si>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</si>
  <si>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</si>
  <si>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</si>
  <si>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</si>
  <si>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</si>
  <si>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</si>
  <si>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</si>
  <si>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</si>
  <si>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</si>
  <si>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</si>
  <si>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</si>
  <si>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</si>
  <si>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</si>
  <si>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</si>
  <si>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</si>
  <si>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</si>
  <si>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</si>
  <si>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</si>
  <si>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</si>
  <si>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</si>
  <si>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</si>
  <si>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</si>
  <si>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</si>
  <si>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</si>
  <si>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</si>
  <si>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</si>
  <si>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</si>
  <si>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</si>
  <si>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</si>
  <si>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</si>
  <si>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</si>
  <si>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</si>
  <si>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</si>
  <si>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</si>
  <si>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</si>
  <si>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</si>
  <si>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</si>
  <si>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</si>
  <si>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</si>
  <si>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</si>
  <si>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</si>
  <si>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</si>
  <si>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</si>
  <si>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</si>
  <si>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</si>
  <si>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</si>
  <si>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</si>
  <si>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</si>
  <si>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</si>
  <si>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</si>
  <si>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</si>
  <si>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</si>
  <si>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</si>
  <si>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</si>
  <si>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</si>
  <si>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</si>
  <si>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</si>
  <si>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</si>
  <si>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</si>
  <si>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</si>
  <si>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</si>
  <si>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</si>
  <si>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</si>
  <si>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</si>
  <si>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</si>
  <si>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</si>
  <si>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</si>
  <si>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</si>
  <si>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</si>
  <si>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</si>
  <si>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</si>
  <si>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</si>
  <si>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</si>
  <si>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</si>
  <si>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</si>
  <si>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</si>
  <si>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</si>
  <si>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</si>
  <si>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</si>
  <si>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</si>
  <si>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</si>
  <si>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</si>
  <si>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</si>
  <si>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</si>
  <si>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</si>
  <si>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</si>
  <si>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</si>
  <si>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</si>
  <si>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</si>
  <si>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</si>
  <si>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</si>
  <si>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</si>
  <si>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</si>
  <si>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</si>
  <si>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</si>
  <si>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</si>
  <si>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</si>
  <si>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</si>
  <si>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</si>
  <si>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</si>
  <si>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</si>
  <si>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</si>
  <si>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</si>
  <si>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</si>
  <si>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愛知県大口町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</si>
  <si>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</si>
  <si>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</si>
  <si>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</si>
  <si>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</si>
  <si>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</si>
  <si>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</si>
  <si>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</si>
  <si>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</si>
  <si>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</si>
  <si>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</si>
  <si>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</si>
  <si>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</si>
  <si>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</si>
  <si>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</si>
  <si>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</si>
  <si>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</si>
  <si>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</si>
  <si>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</si>
  <si>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</si>
  <si>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</si>
  <si>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</si>
  <si>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土地取得特別会計</t>
    <phoneticPr fontId="5"/>
  </si>
  <si>
    <t>次世代育成事業特別会計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</si>
  <si>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</si>
  <si>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</si>
  <si>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</si>
  <si>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</si>
  <si>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</si>
  <si>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</si>
  <si>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</si>
  <si>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</si>
  <si>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</si>
  <si>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</si>
  <si>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</si>
  <si>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</si>
  <si>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</si>
  <si>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</si>
  <si>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</si>
  <si>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</si>
  <si>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</si>
  <si>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</si>
  <si>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</si>
  <si>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</si>
  <si>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</si>
  <si>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</si>
  <si>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</si>
  <si>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</si>
  <si>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</si>
  <si>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</si>
  <si>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</si>
  <si>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</si>
  <si>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</si>
  <si>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</si>
  <si>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</si>
  <si>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</si>
  <si>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</si>
  <si>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</si>
  <si>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</si>
  <si>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</si>
  <si>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</si>
  <si>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</si>
  <si>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</si>
  <si>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</si>
  <si>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</si>
  <si>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</si>
  <si>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</si>
  <si>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</si>
  <si>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</si>
  <si>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</si>
  <si>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</si>
  <si>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</si>
  <si>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</si>
  <si>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</si>
  <si>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</si>
  <si>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</si>
  <si>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</si>
  <si>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</si>
  <si>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</si>
  <si>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</si>
  <si>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</si>
  <si>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</si>
  <si>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</si>
  <si>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</si>
  <si>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</si>
  <si>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</si>
  <si>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</si>
  <si>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</si>
  <si>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</si>
  <si>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</si>
  <si>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</si>
  <si>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</si>
  <si>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</si>
  <si>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</si>
  <si>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</si>
  <si>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</si>
  <si>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</si>
  <si>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</si>
  <si>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</si>
  <si>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</si>
  <si>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</si>
  <si>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</si>
  <si>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</si>
  <si>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</si>
  <si>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</si>
  <si>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</si>
  <si>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</si>
  <si>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</si>
  <si>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</si>
  <si>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</si>
  <si>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</si>
  <si>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</si>
  <si>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</si>
  <si>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</si>
  <si>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</si>
  <si>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</si>
  <si>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</si>
  <si>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</si>
  <si>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</si>
  <si>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</si>
  <si>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</si>
  <si>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</si>
  <si>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</si>
  <si>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</si>
  <si>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</si>
  <si>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</si>
  <si>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</si>
  <si>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</si>
  <si>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</si>
  <si>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</si>
  <si>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</si>
  <si>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</si>
  <si>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</si>
  <si>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</si>
  <si>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</si>
  <si>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</si>
  <si>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</si>
  <si>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</si>
  <si>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</si>
  <si>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</si>
  <si>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</si>
  <si>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</si>
  <si>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</si>
  <si>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</si>
  <si>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</si>
  <si>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</si>
  <si>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</si>
  <si>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</si>
  <si>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</si>
  <si>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</si>
  <si>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</si>
  <si>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</si>
  <si>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</si>
  <si>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</si>
  <si>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</si>
  <si>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</si>
  <si>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</si>
  <si>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</si>
  <si>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</si>
  <si>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</si>
  <si>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</si>
  <si>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</si>
  <si>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</si>
  <si>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</si>
  <si>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</si>
  <si>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</si>
  <si>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</si>
  <si>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</si>
  <si>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</si>
  <si>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</si>
  <si>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</si>
  <si>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</si>
  <si>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</si>
  <si>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</si>
  <si>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</si>
  <si>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</si>
  <si>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</si>
  <si>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4.94</t>
  </si>
  <si>
    <t>▲ 1.26</t>
  </si>
  <si>
    <t>一般会計</t>
  </si>
  <si>
    <t>下水道事業会計</t>
  </si>
  <si>
    <t>国民健康保険特別会計</t>
  </si>
  <si>
    <t>介護保険特別会計</t>
  </si>
  <si>
    <t>後期高齢者医療特別会計</t>
  </si>
  <si>
    <t>国際交流事業特別会計</t>
  </si>
  <si>
    <t>土地取得特別会計</t>
  </si>
  <si>
    <t>次世代育成事業特別会計</t>
  </si>
  <si>
    <t>その他会計（赤字）</t>
  </si>
  <si>
    <t>その他会計（黒字）</t>
  </si>
  <si>
    <t>R01</t>
    <phoneticPr fontId="5"/>
  </si>
  <si>
    <t>R02</t>
    <phoneticPr fontId="5"/>
  </si>
  <si>
    <t>R03</t>
    <phoneticPr fontId="5"/>
  </si>
  <si>
    <t>R04</t>
    <phoneticPr fontId="5"/>
  </si>
  <si>
    <t>R05</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</si>
  <si>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</si>
  <si>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</si>
  <si>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</si>
  <si>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</si>
  <si>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丹羽広域事務組合（一般会計）</t>
    <rPh sb="0" eb="2">
      <t>ニワ</t>
    </rPh>
    <rPh sb="2" eb="4">
      <t>コウイキ</t>
    </rPh>
    <rPh sb="4" eb="6">
      <t>ジム</t>
    </rPh>
    <rPh sb="6" eb="8">
      <t>クミアイ</t>
    </rPh>
    <rPh sb="9" eb="11">
      <t>イッパン</t>
    </rPh>
    <rPh sb="11" eb="13">
      <t>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</si>
  <si>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</si>
  <si>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</si>
  <si>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</si>
  <si>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愛北広域事務組合</t>
    <rPh sb="0" eb="2">
      <t>アイホク</t>
    </rPh>
    <rPh sb="2" eb="4">
      <t>コウイキ</t>
    </rPh>
    <rPh sb="4" eb="6">
      <t>ジム</t>
    </rPh>
    <rPh sb="6" eb="8">
      <t>クミアイ</t>
    </rPh>
    <phoneticPr fontId="2"/>
  </si>
  <si>
    <t>明日のまちづくり基金</t>
    <phoneticPr fontId="5"/>
  </si>
  <si>
    <t>電算機器整備事業基金</t>
    <phoneticPr fontId="2"/>
  </si>
  <si>
    <t>ふるさとづくり基金</t>
    <phoneticPr fontId="2"/>
  </si>
  <si>
    <t>尾張北部新ごみ処理施設建設事業基金</t>
    <phoneticPr fontId="2"/>
  </si>
  <si>
    <t>江南丹羽環境管理組合環境美化センター解体事業基金</t>
    <rPh sb="10" eb="12">
      <t>カンキョウ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</si>
</sst>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B5AD-4233-A58C-609F8D260A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66478</c:v>
                </c:pt>
                <c:pt idx="1">
                  <c:v>76093</c:v>
                </c:pt>
                <c:pt idx="2">
                  <c:v>55447</c:v>
                </c:pt>
                <c:pt idx="3">
                  <c:v>93259</c:v>
                </c:pt>
                <c:pt idx="4">
                  <c:v>113217</c:v>
                </c:pt>
              </c:numCache>
            </c:numRef>
          </c:val>
          <c:smooth val="0"/>
          <c:extLst>
            <c:ext xmlns:c16="http://schemas.microsoft.com/office/drawing/2014/chart" uri="{C3380CC4-5D6E-409C-BE32-E72D297353CC}">
              <c16:uniqueId val="{00000001-B5AD-4233-A58C-609F8D260A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2.04</c:v>
                </c:pt>
                <c:pt idx="1">
                  <c:v>2.59</c:v>
                </c:pt>
                <c:pt idx="2">
                  <c:v>3.04</c:v>
                </c:pt>
                <c:pt idx="3">
                  <c:v>4.0599999999999996</c:v>
                </c:pt>
                <c:pt idx="4">
                  <c:v>4.51</c:v>
                </c:pt>
              </c:numCache>
            </c:numRef>
          </c:val>
          <c:extLst>
            <c:ext xmlns:c16="http://schemas.microsoft.com/office/drawing/2014/chart" uri="{C3380CC4-5D6E-409C-BE32-E72D297353CC}">
              <c16:uniqueId val="{00000000-BCE7-452A-A416-254F928D0D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47.03</c:v>
                </c:pt>
                <c:pt idx="1">
                  <c:v>37.340000000000003</c:v>
                </c:pt>
                <c:pt idx="2">
                  <c:v>41.79</c:v>
                </c:pt>
                <c:pt idx="3">
                  <c:v>43.28</c:v>
                </c:pt>
                <c:pt idx="4">
                  <c:v>38.909999999999997</c:v>
                </c:pt>
              </c:numCache>
            </c:numRef>
          </c:val>
          <c:extLst>
            <c:ext xmlns:c16="http://schemas.microsoft.com/office/drawing/2014/chart" uri="{C3380CC4-5D6E-409C-BE32-E72D297353CC}">
              <c16:uniqueId val="{00000001-BCE7-452A-A416-254F928D0D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0.71</c:v>
                </c:pt>
                <c:pt idx="1">
                  <c:v>-4.9400000000000004</c:v>
                </c:pt>
                <c:pt idx="2">
                  <c:v>-1.26</c:v>
                </c:pt>
                <c:pt idx="3">
                  <c:v>5.4</c:v>
                </c:pt>
                <c:pt idx="4">
                  <c:v>0.87</c:v>
                </c:pt>
              </c:numCache>
            </c:numRef>
          </c:val>
          <c:smooth val="0"/>
          <c:extLst>
            <c:ext xmlns:c16="http://schemas.microsoft.com/office/drawing/2014/chart" uri="{C3380CC4-5D6E-409C-BE32-E72D297353CC}">
              <c16:uniqueId val="{00000002-BCE7-452A-A416-254F928D0D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809-4483-8290-82206947CB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09-4483-8290-82206947CB7C}"/>
            </c:ext>
          </c:extLst>
        </c:ser>
        <c:ser>
          <c:idx val="2"/>
          <c:order val="2"/>
          <c:tx>
            <c:strRef>
              <c:f>データシート!$A$29</c:f>
              <c:strCache>
                <c:ptCount val="1"/>
                <c:pt idx="0">
                  <c:v>次世代育成事業特別会計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809-4483-8290-82206947CB7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1.1599999999999999</c:v>
                </c:pt>
                <c:pt idx="6">
                  <c:v>#N/A</c:v>
                </c:pt>
                <c:pt idx="7">
                  <c:v>0</c:v>
                </c:pt>
                <c:pt idx="8">
                  <c:v>#N/A</c:v>
                </c:pt>
                <c:pt idx="9">
                  <c:v>0</c:v>
                </c:pt>
              </c:numCache>
            </c:numRef>
          </c:val>
          <c:extLst>
            <c:ext xmlns:c16="http://schemas.microsoft.com/office/drawing/2014/chart" uri="{C3380CC4-5D6E-409C-BE32-E72D297353CC}">
              <c16:uniqueId val="{00000003-1809-4483-8290-82206947CB7C}"/>
            </c:ext>
          </c:extLst>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809-4483-8290-82206947CB7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0.14000000000000001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5-1809-4483-8290-82206947CB7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0.1</c:v>
                </c:pt>
                <c:pt idx="4">
                  <c:v>#N/A</c:v>
                </c:pt>
                <c:pt idx="5">
                  <c:v>0.14000000000000001</c:v>
                </c:pt>
                <c:pt idx="6">
                  <c:v>#N/A</c:v>
                </c:pt>
                <c:pt idx="7">
                  <c:v>0.28999999999999998</c:v>
                </c:pt>
                <c:pt idx="8">
                  <c:v>#N/A</c:v>
                </c:pt>
                <c:pt idx="9">
                  <c:v>0.03</c:v>
                </c:pt>
              </c:numCache>
            </c:numRef>
          </c:val>
          <c:extLst>
            <c:ext xmlns:c16="http://schemas.microsoft.com/office/drawing/2014/chart" uri="{C3380CC4-5D6E-409C-BE32-E72D297353CC}">
              <c16:uniqueId val="{00000006-1809-4483-8290-82206947CB7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0.33</c:v>
                </c:pt>
                <c:pt idx="2">
                  <c:v>#N/A</c:v>
                </c:pt>
                <c:pt idx="3">
                  <c:v>0.68</c:v>
                </c:pt>
                <c:pt idx="4">
                  <c:v>#N/A</c:v>
                </c:pt>
                <c:pt idx="5">
                  <c:v>1.37</c:v>
                </c:pt>
                <c:pt idx="6">
                  <c:v>#N/A</c:v>
                </c:pt>
                <c:pt idx="7">
                  <c:v>0.94</c:v>
                </c:pt>
                <c:pt idx="8">
                  <c:v>#N/A</c:v>
                </c:pt>
                <c:pt idx="9">
                  <c:v>0.61</c:v>
                </c:pt>
              </c:numCache>
            </c:numRef>
          </c:val>
          <c:extLst>
            <c:ext xmlns:c16="http://schemas.microsoft.com/office/drawing/2014/chart" uri="{C3380CC4-5D6E-409C-BE32-E72D297353CC}">
              <c16:uniqueId val="{00000007-1809-4483-8290-82206947CB7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0.77</c:v>
                </c:pt>
              </c:numCache>
            </c:numRef>
          </c:val>
          <c:extLst>
            <c:ext xmlns:c16="http://schemas.microsoft.com/office/drawing/2014/chart" uri="{C3380CC4-5D6E-409C-BE32-E72D297353CC}">
              <c16:uniqueId val="{00000008-1809-4483-8290-82206947CB7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2.04</c:v>
                </c:pt>
                <c:pt idx="2">
                  <c:v>#N/A</c:v>
                </c:pt>
                <c:pt idx="3">
                  <c:v>2.58</c:v>
                </c:pt>
                <c:pt idx="4">
                  <c:v>#N/A</c:v>
                </c:pt>
                <c:pt idx="5">
                  <c:v>3.04</c:v>
                </c:pt>
                <c:pt idx="6">
                  <c:v>#N/A</c:v>
                </c:pt>
                <c:pt idx="7">
                  <c:v>4.05</c:v>
                </c:pt>
                <c:pt idx="8">
                  <c:v>#N/A</c:v>
                </c:pt>
                <c:pt idx="9">
                  <c:v>4.51</c:v>
                </c:pt>
              </c:numCache>
            </c:numRef>
          </c:val>
          <c:extLst>
            <c:ext xmlns:c16="http://schemas.microsoft.com/office/drawing/2014/chart" uri="{C3380CC4-5D6E-409C-BE32-E72D297353CC}">
              <c16:uniqueId val="{00000009-1809-4483-8290-82206947CB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455</c:v>
                </c:pt>
                <c:pt idx="5">
                  <c:v>440</c:v>
                </c:pt>
                <c:pt idx="8">
                  <c:v>420</c:v>
                </c:pt>
                <c:pt idx="11">
                  <c:v>397</c:v>
                </c:pt>
                <c:pt idx="14">
                  <c:v>353</c:v>
                </c:pt>
              </c:numCache>
            </c:numRef>
          </c:val>
          <c:extLst>
            <c:ext xmlns:c16="http://schemas.microsoft.com/office/drawing/2014/chart" uri="{C3380CC4-5D6E-409C-BE32-E72D297353CC}">
              <c16:uniqueId val="{00000000-6917-40B8-97BA-8ED8D7C6A5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17-40B8-97BA-8ED8D7C6A5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17-40B8-97BA-8ED8D7C6A5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34</c:v>
                </c:pt>
                <c:pt idx="6">
                  <c:v>20</c:v>
                </c:pt>
                <c:pt idx="9">
                  <c:v>8</c:v>
                </c:pt>
                <c:pt idx="12">
                  <c:v>8</c:v>
                </c:pt>
              </c:numCache>
            </c:numRef>
          </c:val>
          <c:extLst>
            <c:ext xmlns:c16="http://schemas.microsoft.com/office/drawing/2014/chart" uri="{C3380CC4-5D6E-409C-BE32-E72D297353CC}">
              <c16:uniqueId val="{00000003-6917-40B8-97BA-8ED8D7C6A5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252</c:v>
                </c:pt>
                <c:pt idx="3">
                  <c:v>292</c:v>
                </c:pt>
                <c:pt idx="6">
                  <c:v>252</c:v>
                </c:pt>
                <c:pt idx="9">
                  <c:v>210</c:v>
                </c:pt>
                <c:pt idx="12">
                  <c:v>171</c:v>
                </c:pt>
              </c:numCache>
            </c:numRef>
          </c:val>
          <c:extLst>
            <c:ext xmlns:c16="http://schemas.microsoft.com/office/drawing/2014/chart" uri="{C3380CC4-5D6E-409C-BE32-E72D297353CC}">
              <c16:uniqueId val="{00000004-6917-40B8-97BA-8ED8D7C6A5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7-40B8-97BA-8ED8D7C6A5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17-40B8-97BA-8ED8D7C6A5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203</c:v>
                </c:pt>
                <c:pt idx="3">
                  <c:v>215</c:v>
                </c:pt>
                <c:pt idx="6">
                  <c:v>234</c:v>
                </c:pt>
                <c:pt idx="9">
                  <c:v>246</c:v>
                </c:pt>
                <c:pt idx="12">
                  <c:v>300</c:v>
                </c:pt>
              </c:numCache>
            </c:numRef>
          </c:val>
          <c:extLst>
            <c:ext xmlns:c16="http://schemas.microsoft.com/office/drawing/2014/chart" uri="{C3380CC4-5D6E-409C-BE32-E72D297353CC}">
              <c16:uniqueId val="{00000007-6917-40B8-97BA-8ED8D7C6A5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c:v>
                </c:pt>
                <c:pt idx="2">
                  <c:v>#N/A</c:v>
                </c:pt>
                <c:pt idx="3">
                  <c:v>#N/A</c:v>
                </c:pt>
                <c:pt idx="4">
                  <c:v>101</c:v>
                </c:pt>
                <c:pt idx="5">
                  <c:v>#N/A</c:v>
                </c:pt>
                <c:pt idx="6">
                  <c:v>#N/A</c:v>
                </c:pt>
                <c:pt idx="7">
                  <c:v>86</c:v>
                </c:pt>
                <c:pt idx="8">
                  <c:v>#N/A</c:v>
                </c:pt>
                <c:pt idx="9">
                  <c:v>#N/A</c:v>
                </c:pt>
                <c:pt idx="10">
                  <c:v>67</c:v>
                </c:pt>
                <c:pt idx="11">
                  <c:v>#N/A</c:v>
                </c:pt>
                <c:pt idx="12">
                  <c:v>#N/A</c:v>
                </c:pt>
                <c:pt idx="13">
                  <c:v>126</c:v>
                </c:pt>
                <c:pt idx="14">
                  <c:v>#N/A</c:v>
                </c:pt>
              </c:numCache>
            </c:numRef>
          </c:val>
          <c:smooth val="0"/>
          <c:extLst>
            <c:ext xmlns:c16="http://schemas.microsoft.com/office/drawing/2014/chart" uri="{C3380CC4-5D6E-409C-BE32-E72D297353CC}">
              <c16:uniqueId val="{00000008-6917-40B8-97BA-8ED8D7C6A5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3384</c:v>
                </c:pt>
                <c:pt idx="5">
                  <c:v>3064</c:v>
                </c:pt>
                <c:pt idx="8">
                  <c:v>2897</c:v>
                </c:pt>
                <c:pt idx="11">
                  <c:v>2729</c:v>
                </c:pt>
                <c:pt idx="14">
                  <c:v>2453</c:v>
                </c:pt>
              </c:numCache>
            </c:numRef>
          </c:val>
          <c:extLst>
            <c:ext xmlns:c16="http://schemas.microsoft.com/office/drawing/2014/chart" uri="{C3380CC4-5D6E-409C-BE32-E72D297353CC}">
              <c16:uniqueId val="{00000000-1FCE-4D16-87A4-26FB205592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FCE-4D16-87A4-26FB205592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4626</c:v>
                </c:pt>
                <c:pt idx="5">
                  <c:v>4175</c:v>
                </c:pt>
                <c:pt idx="8">
                  <c:v>4219</c:v>
                </c:pt>
                <c:pt idx="11">
                  <c:v>4718</c:v>
                </c:pt>
                <c:pt idx="14">
                  <c:v>4616</c:v>
                </c:pt>
              </c:numCache>
            </c:numRef>
          </c:val>
          <c:extLst>
            <c:ext xmlns:c16="http://schemas.microsoft.com/office/drawing/2014/chart" uri="{C3380CC4-5D6E-409C-BE32-E72D297353CC}">
              <c16:uniqueId val="{00000002-1FCE-4D16-87A4-26FB205592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CE-4D16-87A4-26FB205592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CE-4D16-87A4-26FB205592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E-4D16-87A4-26FB205592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1545</c:v>
                </c:pt>
                <c:pt idx="3">
                  <c:v>1563</c:v>
                </c:pt>
                <c:pt idx="6">
                  <c:v>1580</c:v>
                </c:pt>
                <c:pt idx="9">
                  <c:v>1586</c:v>
                </c:pt>
                <c:pt idx="12">
                  <c:v>1585</c:v>
                </c:pt>
              </c:numCache>
            </c:numRef>
          </c:val>
          <c:extLst>
            <c:ext xmlns:c16="http://schemas.microsoft.com/office/drawing/2014/chart" uri="{C3380CC4-5D6E-409C-BE32-E72D297353CC}">
              <c16:uniqueId val="{00000006-1FCE-4D16-87A4-26FB205592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78</c:v>
                </c:pt>
                <c:pt idx="3">
                  <c:v>48</c:v>
                </c:pt>
                <c:pt idx="6">
                  <c:v>28</c:v>
                </c:pt>
                <c:pt idx="9">
                  <c:v>35</c:v>
                </c:pt>
                <c:pt idx="12">
                  <c:v>34</c:v>
                </c:pt>
              </c:numCache>
            </c:numRef>
          </c:val>
          <c:extLst>
            <c:ext xmlns:c16="http://schemas.microsoft.com/office/drawing/2014/chart" uri="{C3380CC4-5D6E-409C-BE32-E72D297353CC}">
              <c16:uniqueId val="{00000007-1FCE-4D16-87A4-26FB205592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2450</c:v>
                </c:pt>
                <c:pt idx="3">
                  <c:v>2347</c:v>
                </c:pt>
                <c:pt idx="6">
                  <c:v>2083</c:v>
                </c:pt>
                <c:pt idx="9">
                  <c:v>1967</c:v>
                </c:pt>
                <c:pt idx="12">
                  <c:v>1704</c:v>
                </c:pt>
              </c:numCache>
            </c:numRef>
          </c:val>
          <c:extLst>
            <c:ext xmlns:c16="http://schemas.microsoft.com/office/drawing/2014/chart" uri="{C3380CC4-5D6E-409C-BE32-E72D297353CC}">
              <c16:uniqueId val="{00000008-1FCE-4D16-87A4-26FB205592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CE-4D16-87A4-26FB205592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2449</c:v>
                </c:pt>
                <c:pt idx="3">
                  <c:v>2485</c:v>
                </c:pt>
                <c:pt idx="6">
                  <c:v>2410</c:v>
                </c:pt>
                <c:pt idx="9">
                  <c:v>3132</c:v>
                </c:pt>
                <c:pt idx="12">
                  <c:v>3044</c:v>
                </c:pt>
              </c:numCache>
            </c:numRef>
          </c:val>
          <c:extLst>
            <c:ext xmlns:c16="http://schemas.microsoft.com/office/drawing/2014/chart" uri="{C3380CC4-5D6E-409C-BE32-E72D297353CC}">
              <c16:uniqueId val="{0000000A-1FCE-4D16-87A4-26FB205592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CE-4D16-87A4-26FB205592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2522</c:v>
                </c:pt>
                <c:pt idx="1">
                  <c:v>2792</c:v>
                </c:pt>
                <c:pt idx="2">
                  <c:v>2792</c:v>
                </c:pt>
              </c:numCache>
            </c:numRef>
          </c:val>
          <c:extLst>
            <c:ext xmlns:c16="http://schemas.microsoft.com/office/drawing/2014/chart" uri="{C3380CC4-5D6E-409C-BE32-E72D297353CC}">
              <c16:uniqueId val="{00000000-3B03-4948-B756-8CA9D765BE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B03-4948-B756-8CA9D765BE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1548</c:v>
                </c:pt>
                <c:pt idx="1">
                  <c:v>1777</c:v>
                </c:pt>
                <c:pt idx="2">
                  <c:v>1824</c:v>
                </c:pt>
              </c:numCache>
            </c:numRef>
          </c:val>
          <c:extLst>
            <c:ext xmlns:c16="http://schemas.microsoft.com/office/drawing/2014/chart" uri="{C3380CC4-5D6E-409C-BE32-E72D297353CC}">
              <c16:uniqueId val="{00000002-3B03-4948-B756-8CA9D765BE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24,212
23,378
13.61
12,281,030
11,772,382
323,605
7,173,927
3,044,429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は、自動車関連や工作機械の製造業を営む企業が多数立地していること及び近年取り組んでいる企業誘致施策の成果から、法人税や固定資産税収が安定して確保できていることから、類似団体平均よりも高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今後においても、安定した行財政運営を継続していくためにも、歳入確保に努めていく。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106136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611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37193</xdr:rowOff>
    </xdr:from>
    <xdr:to>
      <xdr:col>19</xdr:col>
      <xdr:colOff>133350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093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36</xdr:row>
      <xdr:rowOff>37193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1404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36</xdr:row>
      <xdr:rowOff>19957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1404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55336</xdr:rowOff>
    </xdr:from>
    <xdr:to>
      <xdr:col>23</xdr:col>
      <xdr:colOff>184150</xdr:colOff>
      <xdr:row>36</xdr:row>
      <xdr:rowOff>156936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71863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07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157843</xdr:rowOff>
    </xdr:from>
    <xdr:to>
      <xdr:col>15</xdr:col>
      <xdr:colOff>133350</xdr:colOff>
      <xdr:row>36</xdr:row>
      <xdr:rowOff>87993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98170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は、類似団体内順位は３７団体中１位となっていたが、０．８ポイント増加したことで３位に転落した。しかし、類似団体平均、全国平均を大きく下回っており、弾力性を持った健全な財政運営が維持され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経常収支比率が悪化した要因は、令和５年度から学校教育施設整備事業債、地方道路等整備事業債の償還が始まったことによる公債費の増加が挙げられる。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61</xdr:row>
      <xdr:rowOff>127423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537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169121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53700"/>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37888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990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63</xdr:row>
      <xdr:rowOff>37888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61744"/>
          <a:ext cx="8890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98865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やや下回っているが、令和元年以降から増加しており、昨年度と比較して５，１５５円増加となった。要因としては、人件費の増加によるものと考えられる。職員の定員管理を適正に行うとともに、業務委託内容と費用対効果を精査、検証することで、現在の水準を維持もしくは減少するよう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113272</xdr:rowOff>
    </xdr:from>
    <xdr:to>
      <xdr:col>23</xdr:col>
      <xdr:colOff>133350</xdr:colOff>
      <xdr:row>82</xdr:row>
      <xdr:rowOff>154736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2172"/>
          <a:ext cx="838200" cy="4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86142</xdr:rowOff>
    </xdr:from>
    <xdr:to>
      <xdr:col>19</xdr:col>
      <xdr:colOff>133350</xdr:colOff>
      <xdr:row>82</xdr:row>
      <xdr:rowOff>113272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5042"/>
          <a:ext cx="889000" cy="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31014</xdr:rowOff>
    </xdr:from>
    <xdr:to>
      <xdr:col>15</xdr:col>
      <xdr:colOff>82550</xdr:colOff>
      <xdr:row>82</xdr:row>
      <xdr:rowOff>86142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9914"/>
          <a:ext cx="889000" cy="5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133290</xdr:rowOff>
    </xdr:from>
    <xdr:to>
      <xdr:col>11</xdr:col>
      <xdr:colOff>31750</xdr:colOff>
      <xdr:row>82</xdr:row>
      <xdr:rowOff>31014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0740"/>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103936</xdr:rowOff>
    </xdr:from>
    <xdr:to>
      <xdr:col>23</xdr:col>
      <xdr:colOff>184150</xdr:colOff>
      <xdr:row>83</xdr:row>
      <xdr:rowOff>34086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120463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0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62472</xdr:rowOff>
    </xdr:from>
    <xdr:to>
      <xdr:col>19</xdr:col>
      <xdr:colOff>184150</xdr:colOff>
      <xdr:row>82</xdr:row>
      <xdr:rowOff>164072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2799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9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35342</xdr:rowOff>
    </xdr:from>
    <xdr:to>
      <xdr:col>15</xdr:col>
      <xdr:colOff>133350</xdr:colOff>
      <xdr:row>82</xdr:row>
      <xdr:rowOff>136942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147119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6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151664</xdr:rowOff>
    </xdr:from>
    <xdr:to>
      <xdr:col>11</xdr:col>
      <xdr:colOff>82550</xdr:colOff>
      <xdr:row>82</xdr:row>
      <xdr:rowOff>81814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91991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82490</xdr:rowOff>
    </xdr:from>
    <xdr:to>
      <xdr:col>7</xdr:col>
      <xdr:colOff>31750</xdr:colOff>
      <xdr:row>82</xdr:row>
      <xdr:rowOff>12640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22817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職員の給与については、人事院勧告及び国家公務員に準じた制度に基づき運用しており、これまで類似団体平均よりも低い水準を維持してきた。今後も国家公務員の給与体系に準じた運用を継続していく。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167821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24305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134257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981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360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86</xdr:row>
      <xdr:rowOff>67129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9817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正規職員と会計年度任用職員の業務の見直しをしながら、役割分担の明確化を図るとともに、事務の合理化を進めており、類似団体よりも低い水準となっている。今後も適正な定員管理に努める。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74567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9509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36649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9337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34925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9165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33201</xdr:rowOff>
    </xdr:from>
    <xdr:to>
      <xdr:col>68</xdr:col>
      <xdr:colOff>152400</xdr:colOff>
      <xdr:row>61</xdr:row>
      <xdr:rowOff>45266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916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153851</xdr:rowOff>
    </xdr:from>
    <xdr:to>
      <xdr:col>68</xdr:col>
      <xdr:colOff>203200</xdr:colOff>
      <xdr:row>61</xdr:row>
      <xdr:rowOff>84001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94178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より低い水準で推移している。昨今は金利水準が低いことから、財政状況を見据えながら、貴重な財源確保の手段である地方債を有効に活用し、堅実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42926</xdr:rowOff>
    </xdr:from>
    <xdr:to>
      <xdr:col>81</xdr:col>
      <xdr:colOff>44450</xdr:colOff>
      <xdr:row>37</xdr:row>
      <xdr:rowOff>52578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865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33274</xdr:rowOff>
    </xdr:from>
    <xdr:to>
      <xdr:col>77</xdr:col>
      <xdr:colOff>44450</xdr:colOff>
      <xdr:row>37</xdr:row>
      <xdr:rowOff>42926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769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166116</xdr:rowOff>
    </xdr:from>
    <xdr:to>
      <xdr:col>72</xdr:col>
      <xdr:colOff>203200</xdr:colOff>
      <xdr:row>37</xdr:row>
      <xdr:rowOff>33274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383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156464</xdr:rowOff>
    </xdr:from>
    <xdr:to>
      <xdr:col>68</xdr:col>
      <xdr:colOff>152400</xdr:colOff>
      <xdr:row>36</xdr:row>
      <xdr:rowOff>166116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286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1778</xdr:rowOff>
    </xdr:from>
    <xdr:to>
      <xdr:col>81</xdr:col>
      <xdr:colOff>95250</xdr:colOff>
      <xdr:row>37</xdr:row>
      <xdr:rowOff>103378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94505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163576</xdr:rowOff>
    </xdr:from>
    <xdr:to>
      <xdr:col>77</xdr:col>
      <xdr:colOff>95250</xdr:colOff>
      <xdr:row>37</xdr:row>
      <xdr:rowOff>93726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103903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0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153924</xdr:rowOff>
    </xdr:from>
    <xdr:to>
      <xdr:col>73</xdr:col>
      <xdr:colOff>44450</xdr:colOff>
      <xdr:row>37</xdr:row>
      <xdr:rowOff>84074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94251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115316</xdr:rowOff>
    </xdr:from>
    <xdr:to>
      <xdr:col>68</xdr:col>
      <xdr:colOff>203200</xdr:colOff>
      <xdr:row>37</xdr:row>
      <xdr:rowOff>45466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55643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105664</xdr:rowOff>
    </xdr:from>
    <xdr:to>
      <xdr:col>64</xdr:col>
      <xdr:colOff>152400</xdr:colOff>
      <xdr:row>37</xdr:row>
      <xdr:rowOff>35814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45991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や債務負担行為等の将来負担が少なく、基金等の充当可能財源等が多いため、毎年比率なしの状況にある。今後は、税収減少の影響により、基金の取崩しが多くなっていくと考えられるため、次世代への負担となる地方債や債務負担行為等については、その必要性についてよく吟味し、基金等の充当可能財源を確保し続けられるよう健全な財政運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24,212
23,378
13.61
12,281,030
11,772,382
323,605
7,173,927
3,044,429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昨年度と比較して０．５ポイント減少し、類似団体の平均を下回った。</a:t>
          </a:r>
        </a:p>
        <a:p>
          <a:r>
            <a:rPr kumimoji="1" lang="ja-JP" altLang="en-US" sz="1300">
              <a:latin typeface="ＭＳ Ｐゴシック" panose="020B0600070205080204" pitchFamily="50" charset="-128"/>
              <a:ea typeface="ＭＳ Ｐゴシック" panose="020B0600070205080204" pitchFamily="50" charset="-128"/>
            </a:rPr>
            <a:t>職員の給与については、人事院勧告や国家公務員に準じた制度運用をしており、総人件費の抑制に努めている。今後も国家公務員の給与体系に準じた運用を維持するとともに、正規職員と臨時職員の役割負担の明確化により退職者補充を抑制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0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661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33274</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91124"/>
          <a:ext cx="8890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153924</xdr:rowOff>
    </xdr:from>
    <xdr:to>
      <xdr:col>6</xdr:col>
      <xdr:colOff>171450</xdr:colOff>
      <xdr:row>33</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１．３ポイント減少し、類似団体平均及び全国平均を下回った。物件費が減少した要因については、予算編成方式を枠配分方式から科目毎に査定を行う方式に変更したことで、より経常経費を精査することができた結果であると考えている。今後も、コスト意識を常に持ち、適切な経常経費の把握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15421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85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0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18</xdr:row>
      <xdr:rowOff>94343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09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子ども医療費を始めとする福祉医療費の増加により昨年度と比較して０．５ポイント増加したものの、類似団体平均より低い水準となっている。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社会保障費は、今後も増加していくと考えられるため、公的扶助のあり方を念頭に制度設計を見直しながら施策を進めていく。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485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832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57</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832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の減少傾向は継続しており、昨年度から１．０ポイント減少し類似団体平均を大きく下回っている。これは、下水道事業会計への繰出金の減少が要因と考えられる。今後も特別会計への繰出は、繰出基準に基づいて執行していくとともに、繰出基準外の繰出については、その要因を把握し適正な管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55</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52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56</xdr:row>
      <xdr:rowOff>23585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615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121557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56</xdr:row>
      <xdr:rowOff>121557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05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の増加により、昨年度と比較して１．１ポイント増加したものの、類似団体平均をやや下回っている。補助金、交付金等については、その本旨をよく見極め、制度設計の見直しを行い、適正な施策展開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9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37846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99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74422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74422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２．０ポイント増加している。これは、令和５年度から学校教育施設等整備事業債及び地方道路等整備事業債の償還が始まったことが要因である。そして、類似団体平均を大きく下回り、その順位も２位となっている。今後においても、地方債発行の際は世代間の公平性を保つため適切に運用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39370</xdr:rowOff>
    </xdr:from>
    <xdr:to>
      <xdr:col>24</xdr:col>
      <xdr:colOff>25400</xdr:colOff>
      <xdr:row>82</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981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66039</xdr:rowOff>
    </xdr:from>
    <xdr:to>
      <xdr:col>24</xdr:col>
      <xdr:colOff>114300</xdr:colOff>
      <xdr:row>82</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12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125747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39370</xdr:rowOff>
    </xdr:from>
    <xdr:to>
      <xdr:col>24</xdr:col>
      <xdr:colOff>114300</xdr:colOff>
      <xdr:row>75</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9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75</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76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151147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76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60961</xdr:rowOff>
    </xdr:from>
    <xdr:to>
      <xdr:col>20</xdr:col>
      <xdr:colOff>38100</xdr:colOff>
      <xdr:row>78</xdr:row>
      <xdr:rowOff>162561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6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73660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99077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１．２ポイント減少し、類似団体平均を大きく下回り、そして、令和５年度は全ての項目について類似団体平均を下回る結果となっている。昨今の物価高騰の影響は、今後、光熱水費や委託料に現れてくるものと考えられることから、適切な経常経費の把握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108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06576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78</xdr:row>
      <xdr:rowOff>26415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9776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41827</xdr:rowOff>
    </xdr:from>
    <xdr:to>
      <xdr:col>29</xdr:col>
      <xdr:colOff>127000</xdr:colOff>
      <xdr:row>16</xdr:row>
      <xdr:rowOff>123800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2652"/>
          <a:ext cx="647700" cy="8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117380</xdr:rowOff>
    </xdr:from>
    <xdr:to>
      <xdr:col>26</xdr:col>
      <xdr:colOff>50800</xdr:colOff>
      <xdr:row>16</xdr:row>
      <xdr:rowOff>123800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08205"/>
          <a:ext cx="698500" cy="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117380</xdr:rowOff>
    </xdr:from>
    <xdr:to>
      <xdr:col>22</xdr:col>
      <xdr:colOff>114300</xdr:colOff>
      <xdr:row>16</xdr:row>
      <xdr:rowOff>130296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8205"/>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130296</xdr:rowOff>
    </xdr:from>
    <xdr:to>
      <xdr:col>18</xdr:col>
      <xdr:colOff>177800</xdr:colOff>
      <xdr:row>17</xdr:row>
      <xdr:rowOff>150413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1121"/>
          <a:ext cx="698500" cy="19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162477</xdr:rowOff>
    </xdr:from>
    <xdr:to>
      <xdr:col>29</xdr:col>
      <xdr:colOff>177800</xdr:colOff>
      <xdr:row>16</xdr:row>
      <xdr:rowOff>92627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7554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73000</xdr:rowOff>
    </xdr:from>
    <xdr:to>
      <xdr:col>26</xdr:col>
      <xdr:colOff>101600</xdr:colOff>
      <xdr:row>17</xdr:row>
      <xdr:rowOff>3150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2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66580</xdr:rowOff>
    </xdr:from>
    <xdr:to>
      <xdr:col>22</xdr:col>
      <xdr:colOff>165100</xdr:colOff>
      <xdr:row>16</xdr:row>
      <xdr:rowOff>168180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6907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79496</xdr:rowOff>
    </xdr:from>
    <xdr:to>
      <xdr:col>19</xdr:col>
      <xdr:colOff>38100</xdr:colOff>
      <xdr:row>17</xdr:row>
      <xdr:rowOff>9646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19823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99613</xdr:rowOff>
    </xdr:from>
    <xdr:to>
      <xdr:col>15</xdr:col>
      <xdr:colOff>101600</xdr:colOff>
      <xdr:row>18</xdr:row>
      <xdr:rowOff>29763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39940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3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316803</xdr:rowOff>
    </xdr:from>
    <xdr:to>
      <xdr:col>29</xdr:col>
      <xdr:colOff>127000</xdr:colOff>
      <xdr:row>38</xdr:row>
      <xdr:rowOff>52934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41503"/>
          <a:ext cx="647700" cy="79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28049</xdr:rowOff>
    </xdr:from>
    <xdr:to>
      <xdr:col>26</xdr:col>
      <xdr:colOff>50800</xdr:colOff>
      <xdr:row>38</xdr:row>
      <xdr:rowOff>52934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95649"/>
          <a:ext cx="698500" cy="2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7736</xdr:rowOff>
    </xdr:from>
    <xdr:to>
      <xdr:col>22</xdr:col>
      <xdr:colOff>114300</xdr:colOff>
      <xdr:row>38</xdr:row>
      <xdr:rowOff>28049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75336"/>
          <a:ext cx="698500" cy="2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7736</xdr:rowOff>
    </xdr:from>
    <xdr:to>
      <xdr:col>18</xdr:col>
      <xdr:colOff>177800</xdr:colOff>
      <xdr:row>38</xdr:row>
      <xdr:rowOff>96498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75336"/>
          <a:ext cx="698500" cy="88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266003</xdr:rowOff>
    </xdr:from>
    <xdr:to>
      <xdr:col>29</xdr:col>
      <xdr:colOff>177800</xdr:colOff>
      <xdr:row>38</xdr:row>
      <xdr:rowOff>24703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90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238080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2134</xdr:rowOff>
    </xdr:from>
    <xdr:to>
      <xdr:col>26</xdr:col>
      <xdr:colOff>101600</xdr:colOff>
      <xdr:row>38</xdr:row>
      <xdr:rowOff>103734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6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88511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5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320149</xdr:rowOff>
    </xdr:from>
    <xdr:to>
      <xdr:col>22</xdr:col>
      <xdr:colOff>165100</xdr:colOff>
      <xdr:row>38</xdr:row>
      <xdr:rowOff>78849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63626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299836</xdr:rowOff>
    </xdr:from>
    <xdr:to>
      <xdr:col>19</xdr:col>
      <xdr:colOff>38100</xdr:colOff>
      <xdr:row>38</xdr:row>
      <xdr:rowOff>58536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24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43313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45698</xdr:rowOff>
    </xdr:from>
    <xdr:to>
      <xdr:col>15</xdr:col>
      <xdr:colOff>101600</xdr:colOff>
      <xdr:row>38</xdr:row>
      <xdr:rowOff>147298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51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132075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24,212
23,378
13.61
12,281,030
11,772,382
323,605
7,173,927
3,044,429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68148</xdr:rowOff>
    </xdr:from>
    <xdr:to>
      <xdr:col>24</xdr:col>
      <xdr:colOff>63500</xdr:colOff>
      <xdr:row>35</xdr:row>
      <xdr:rowOff>129397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8898"/>
          <a:ext cx="838200" cy="6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129397</xdr:rowOff>
    </xdr:from>
    <xdr:to>
      <xdr:col>19</xdr:col>
      <xdr:colOff>177800</xdr:colOff>
      <xdr:row>35</xdr:row>
      <xdr:rowOff>147407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0147"/>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147407</xdr:rowOff>
    </xdr:from>
    <xdr:to>
      <xdr:col>15</xdr:col>
      <xdr:colOff>50800</xdr:colOff>
      <xdr:row>35</xdr:row>
      <xdr:rowOff>159621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48157"/>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159621</xdr:rowOff>
    </xdr:from>
    <xdr:to>
      <xdr:col>10</xdr:col>
      <xdr:colOff>114300</xdr:colOff>
      <xdr:row>37</xdr:row>
      <xdr:rowOff>103549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60371"/>
          <a:ext cx="889000" cy="28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17348</xdr:rowOff>
    </xdr:from>
    <xdr:to>
      <xdr:col>24</xdr:col>
      <xdr:colOff>114300</xdr:colOff>
      <xdr:row>35</xdr:row>
      <xdr:rowOff>118948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40225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78597</xdr:rowOff>
    </xdr:from>
    <xdr:to>
      <xdr:col>20</xdr:col>
      <xdr:colOff>38100</xdr:colOff>
      <xdr:row>36</xdr:row>
      <xdr:rowOff>8747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25274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96607</xdr:rowOff>
    </xdr:from>
    <xdr:to>
      <xdr:col>15</xdr:col>
      <xdr:colOff>101600</xdr:colOff>
      <xdr:row>36</xdr:row>
      <xdr:rowOff>26757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108821</xdr:rowOff>
    </xdr:from>
    <xdr:to>
      <xdr:col>10</xdr:col>
      <xdr:colOff>165100</xdr:colOff>
      <xdr:row>36</xdr:row>
      <xdr:rowOff>38971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55498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52749</xdr:rowOff>
    </xdr:from>
    <xdr:to>
      <xdr:col>6</xdr:col>
      <xdr:colOff>38100</xdr:colOff>
      <xdr:row>37</xdr:row>
      <xdr:rowOff>154349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145476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158317</xdr:rowOff>
    </xdr:from>
    <xdr:to>
      <xdr:col>24</xdr:col>
      <xdr:colOff>63500</xdr:colOff>
      <xdr:row>57</xdr:row>
      <xdr:rowOff>170104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0967"/>
          <a:ext cx="8382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170104</xdr:rowOff>
    </xdr:from>
    <xdr:to>
      <xdr:col>19</xdr:col>
      <xdr:colOff>177800</xdr:colOff>
      <xdr:row>58</xdr:row>
      <xdr:rowOff>23123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2754"/>
          <a:ext cx="889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23123</xdr:rowOff>
    </xdr:from>
    <xdr:to>
      <xdr:col>15</xdr:col>
      <xdr:colOff>50800</xdr:colOff>
      <xdr:row>58</xdr:row>
      <xdr:rowOff>70443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7223"/>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157567</xdr:rowOff>
    </xdr:from>
    <xdr:to>
      <xdr:col>10</xdr:col>
      <xdr:colOff>114300</xdr:colOff>
      <xdr:row>58</xdr:row>
      <xdr:rowOff>70443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0217"/>
          <a:ext cx="889000" cy="8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107517</xdr:rowOff>
    </xdr:from>
    <xdr:to>
      <xdr:col>24</xdr:col>
      <xdr:colOff>114300</xdr:colOff>
      <xdr:row>58</xdr:row>
      <xdr:rowOff>37667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85944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119304</xdr:rowOff>
    </xdr:from>
    <xdr:to>
      <xdr:col>20</xdr:col>
      <xdr:colOff>38100</xdr:colOff>
      <xdr:row>58</xdr:row>
      <xdr:rowOff>49454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40581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143773</xdr:rowOff>
    </xdr:from>
    <xdr:to>
      <xdr:col>15</xdr:col>
      <xdr:colOff>101600</xdr:colOff>
      <xdr:row>58</xdr:row>
      <xdr:rowOff>73923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65050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19643</xdr:rowOff>
    </xdr:from>
    <xdr:to>
      <xdr:col>10</xdr:col>
      <xdr:colOff>165100</xdr:colOff>
      <xdr:row>58</xdr:row>
      <xdr:rowOff>121243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112370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106767</xdr:rowOff>
    </xdr:from>
    <xdr:to>
      <xdr:col>6</xdr:col>
      <xdr:colOff>38100</xdr:colOff>
      <xdr:row>58</xdr:row>
      <xdr:rowOff>36917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88342</xdr:rowOff>
    </xdr:from>
    <xdr:to>
      <xdr:col>24</xdr:col>
      <xdr:colOff>63500</xdr:colOff>
      <xdr:row>77</xdr:row>
      <xdr:rowOff>106553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89992"/>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86283</xdr:rowOff>
    </xdr:from>
    <xdr:to>
      <xdr:col>19</xdr:col>
      <xdr:colOff>177800</xdr:colOff>
      <xdr:row>77</xdr:row>
      <xdr:rowOff>106553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87933"/>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86283</xdr:rowOff>
    </xdr:from>
    <xdr:to>
      <xdr:col>15</xdr:col>
      <xdr:colOff>50800</xdr:colOff>
      <xdr:row>77</xdr:row>
      <xdr:rowOff>138404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8793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138404</xdr:rowOff>
    </xdr:from>
    <xdr:to>
      <xdr:col>10</xdr:col>
      <xdr:colOff>114300</xdr:colOff>
      <xdr:row>77</xdr:row>
      <xdr:rowOff>144424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005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37542</xdr:rowOff>
    </xdr:from>
    <xdr:to>
      <xdr:col>24</xdr:col>
      <xdr:colOff>114300</xdr:colOff>
      <xdr:row>77</xdr:row>
      <xdr:rowOff>139142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15969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55753</xdr:rowOff>
    </xdr:from>
    <xdr:to>
      <xdr:col>20</xdr:col>
      <xdr:colOff>38100</xdr:colOff>
      <xdr:row>77</xdr:row>
      <xdr:rowOff>157353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148480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35483</xdr:rowOff>
    </xdr:from>
    <xdr:to>
      <xdr:col>15</xdr:col>
      <xdr:colOff>101600</xdr:colOff>
      <xdr:row>77</xdr:row>
      <xdr:rowOff>137083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128210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2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87604</xdr:rowOff>
    </xdr:from>
    <xdr:to>
      <xdr:col>10</xdr:col>
      <xdr:colOff>165100</xdr:colOff>
      <xdr:row>78</xdr:row>
      <xdr:rowOff>17754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93624</xdr:rowOff>
    </xdr:from>
    <xdr:to>
      <xdr:col>6</xdr:col>
      <xdr:colOff>38100</xdr:colOff>
      <xdr:row>78</xdr:row>
      <xdr:rowOff>23774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72963</xdr:rowOff>
    </xdr:from>
    <xdr:to>
      <xdr:col>24</xdr:col>
      <xdr:colOff>63500</xdr:colOff>
      <xdr:row>97</xdr:row>
      <xdr:rowOff>148858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03613"/>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91666</xdr:rowOff>
    </xdr:from>
    <xdr:to>
      <xdr:col>19</xdr:col>
      <xdr:colOff>177800</xdr:colOff>
      <xdr:row>97</xdr:row>
      <xdr:rowOff>148858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50866"/>
          <a:ext cx="889000" cy="2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91666</xdr:rowOff>
    </xdr:from>
    <xdr:to>
      <xdr:col>15</xdr:col>
      <xdr:colOff>50800</xdr:colOff>
      <xdr:row>98</xdr:row>
      <xdr:rowOff>113796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50866"/>
          <a:ext cx="889000" cy="3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65863</xdr:rowOff>
    </xdr:from>
    <xdr:to>
      <xdr:col>10</xdr:col>
      <xdr:colOff>114300</xdr:colOff>
      <xdr:row>98</xdr:row>
      <xdr:rowOff>113796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67963"/>
          <a:ext cx="889000" cy="4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22163</xdr:rowOff>
    </xdr:from>
    <xdr:to>
      <xdr:col>24</xdr:col>
      <xdr:colOff>114300</xdr:colOff>
      <xdr:row>97</xdr:row>
      <xdr:rowOff>123763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98058</xdr:rowOff>
    </xdr:from>
    <xdr:to>
      <xdr:col>20</xdr:col>
      <xdr:colOff>38100</xdr:colOff>
      <xdr:row>98</xdr:row>
      <xdr:rowOff>28208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19335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40866</xdr:rowOff>
    </xdr:from>
    <xdr:to>
      <xdr:col>15</xdr:col>
      <xdr:colOff>101600</xdr:colOff>
      <xdr:row>96</xdr:row>
      <xdr:rowOff>142466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133593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62996</xdr:rowOff>
    </xdr:from>
    <xdr:to>
      <xdr:col>10</xdr:col>
      <xdr:colOff>165100</xdr:colOff>
      <xdr:row>98</xdr:row>
      <xdr:rowOff>164596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155723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15063</xdr:rowOff>
    </xdr:from>
    <xdr:to>
      <xdr:col>6</xdr:col>
      <xdr:colOff>38100</xdr:colOff>
      <xdr:row>98</xdr:row>
      <xdr:rowOff>116663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107790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25738</xdr:rowOff>
    </xdr:from>
    <xdr:to>
      <xdr:col>55</xdr:col>
      <xdr:colOff>0</xdr:colOff>
      <xdr:row>37</xdr:row>
      <xdr:rowOff>54400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69388"/>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49225</xdr:rowOff>
    </xdr:from>
    <xdr:to>
      <xdr:col>50</xdr:col>
      <xdr:colOff>114300</xdr:colOff>
      <xdr:row>37</xdr:row>
      <xdr:rowOff>54400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92875"/>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107440</xdr:rowOff>
    </xdr:from>
    <xdr:to>
      <xdr:col>45</xdr:col>
      <xdr:colOff>177800</xdr:colOff>
      <xdr:row>37</xdr:row>
      <xdr:rowOff>49225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36740"/>
          <a:ext cx="889000" cy="4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107440</xdr:rowOff>
    </xdr:from>
    <xdr:to>
      <xdr:col>41</xdr:col>
      <xdr:colOff>50800</xdr:colOff>
      <xdr:row>37</xdr:row>
      <xdr:rowOff>91223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36740"/>
          <a:ext cx="889000" cy="4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146388</xdr:rowOff>
    </xdr:from>
    <xdr:to>
      <xdr:col>55</xdr:col>
      <xdr:colOff>50800</xdr:colOff>
      <xdr:row>37</xdr:row>
      <xdr:rowOff>76538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124815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3600</xdr:rowOff>
    </xdr:from>
    <xdr:to>
      <xdr:col>50</xdr:col>
      <xdr:colOff>165100</xdr:colOff>
      <xdr:row>37</xdr:row>
      <xdr:rowOff>105200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96327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169875</xdr:rowOff>
    </xdr:from>
    <xdr:to>
      <xdr:col>46</xdr:col>
      <xdr:colOff>38100</xdr:colOff>
      <xdr:row>37</xdr:row>
      <xdr:rowOff>100025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91152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56640</xdr:rowOff>
    </xdr:from>
    <xdr:to>
      <xdr:col>41</xdr:col>
      <xdr:colOff>101600</xdr:colOff>
      <xdr:row>34</xdr:row>
      <xdr:rowOff>158240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149367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7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40423</xdr:rowOff>
    </xdr:from>
    <xdr:to>
      <xdr:col>36</xdr:col>
      <xdr:colOff>165100</xdr:colOff>
      <xdr:row>37</xdr:row>
      <xdr:rowOff>142023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133150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90008</xdr:rowOff>
    </xdr:from>
    <xdr:to>
      <xdr:col>55</xdr:col>
      <xdr:colOff>0</xdr:colOff>
      <xdr:row>54</xdr:row>
      <xdr:rowOff>108658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176858"/>
          <a:ext cx="838200" cy="19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108658</xdr:rowOff>
    </xdr:from>
    <xdr:to>
      <xdr:col>50</xdr:col>
      <xdr:colOff>114300</xdr:colOff>
      <xdr:row>56</xdr:row>
      <xdr:rowOff>125917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366958"/>
          <a:ext cx="889000" cy="3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100714</xdr:rowOff>
    </xdr:from>
    <xdr:to>
      <xdr:col>45</xdr:col>
      <xdr:colOff>177800</xdr:colOff>
      <xdr:row>56</xdr:row>
      <xdr:rowOff>125917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30464"/>
          <a:ext cx="889000" cy="19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100714</xdr:rowOff>
    </xdr:from>
    <xdr:to>
      <xdr:col>41</xdr:col>
      <xdr:colOff>50800</xdr:colOff>
      <xdr:row>56</xdr:row>
      <xdr:rowOff>20847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30464"/>
          <a:ext cx="889000" cy="9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39208</xdr:rowOff>
    </xdr:from>
    <xdr:to>
      <xdr:col>55</xdr:col>
      <xdr:colOff>50800</xdr:colOff>
      <xdr:row>53</xdr:row>
      <xdr:rowOff>140808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1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62085</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9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57858</xdr:rowOff>
    </xdr:from>
    <xdr:to>
      <xdr:col>50</xdr:col>
      <xdr:colOff>165100</xdr:colOff>
      <xdr:row>54</xdr:row>
      <xdr:rowOff>159458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3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4535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0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75117</xdr:rowOff>
    </xdr:from>
    <xdr:to>
      <xdr:col>46</xdr:col>
      <xdr:colOff>38100</xdr:colOff>
      <xdr:row>57</xdr:row>
      <xdr:rowOff>5267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167844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49914</xdr:rowOff>
    </xdr:from>
    <xdr:to>
      <xdr:col>41</xdr:col>
      <xdr:colOff>101600</xdr:colOff>
      <xdr:row>55</xdr:row>
      <xdr:rowOff>151514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168041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141497</xdr:rowOff>
    </xdr:from>
    <xdr:to>
      <xdr:col>36</xdr:col>
      <xdr:colOff>165100</xdr:colOff>
      <xdr:row>56</xdr:row>
      <xdr:rowOff>71647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88174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39781</xdr:rowOff>
    </xdr:from>
    <xdr:to>
      <xdr:col>55</xdr:col>
      <xdr:colOff>0</xdr:colOff>
      <xdr:row>79</xdr:row>
      <xdr:rowOff>69433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12881"/>
          <a:ext cx="838200" cy="20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39781</xdr:rowOff>
    </xdr:from>
    <xdr:to>
      <xdr:col>50</xdr:col>
      <xdr:colOff>114300</xdr:colOff>
      <xdr:row>79</xdr:row>
      <xdr:rowOff>4553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12881"/>
          <a:ext cx="889000" cy="1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165488</xdr:rowOff>
    </xdr:from>
    <xdr:to>
      <xdr:col>45</xdr:col>
      <xdr:colOff>177800</xdr:colOff>
      <xdr:row>79</xdr:row>
      <xdr:rowOff>4553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53858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137578</xdr:rowOff>
    </xdr:from>
    <xdr:to>
      <xdr:col>41</xdr:col>
      <xdr:colOff>50800</xdr:colOff>
      <xdr:row>78</xdr:row>
      <xdr:rowOff>165488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510678"/>
          <a:ext cx="8890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18633</xdr:rowOff>
    </xdr:from>
    <xdr:to>
      <xdr:col>55</xdr:col>
      <xdr:colOff>50800</xdr:colOff>
      <xdr:row>79</xdr:row>
      <xdr:rowOff>120233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105010</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160431</xdr:rowOff>
    </xdr:from>
    <xdr:to>
      <xdr:col>50</xdr:col>
      <xdr:colOff>165100</xdr:colOff>
      <xdr:row>78</xdr:row>
      <xdr:rowOff>90581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107108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1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125203</xdr:rowOff>
    </xdr:from>
    <xdr:to>
      <xdr:col>46</xdr:col>
      <xdr:colOff>38100</xdr:colOff>
      <xdr:row>79</xdr:row>
      <xdr:rowOff>55353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46480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114688</xdr:rowOff>
    </xdr:from>
    <xdr:to>
      <xdr:col>41</xdr:col>
      <xdr:colOff>101600</xdr:colOff>
      <xdr:row>79</xdr:row>
      <xdr:rowOff>44838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35965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86778</xdr:rowOff>
    </xdr:from>
    <xdr:to>
      <xdr:col>36</xdr:col>
      <xdr:colOff>165100</xdr:colOff>
      <xdr:row>79</xdr:row>
      <xdr:rowOff>16928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8055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5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94852</xdr:rowOff>
    </xdr:from>
    <xdr:to>
      <xdr:col>55</xdr:col>
      <xdr:colOff>0</xdr:colOff>
      <xdr:row>95</xdr:row>
      <xdr:rowOff>98422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382602"/>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98422</xdr:rowOff>
    </xdr:from>
    <xdr:to>
      <xdr:col>50</xdr:col>
      <xdr:colOff>114300</xdr:colOff>
      <xdr:row>97</xdr:row>
      <xdr:rowOff>57491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386172"/>
          <a:ext cx="889000" cy="30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36689</xdr:rowOff>
    </xdr:from>
    <xdr:to>
      <xdr:col>45</xdr:col>
      <xdr:colOff>177800</xdr:colOff>
      <xdr:row>97</xdr:row>
      <xdr:rowOff>57491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495889"/>
          <a:ext cx="889000" cy="1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36689</xdr:rowOff>
    </xdr:from>
    <xdr:to>
      <xdr:col>41</xdr:col>
      <xdr:colOff>50800</xdr:colOff>
      <xdr:row>96</xdr:row>
      <xdr:rowOff>155277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495889"/>
          <a:ext cx="889000" cy="1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44052</xdr:rowOff>
    </xdr:from>
    <xdr:to>
      <xdr:col>55</xdr:col>
      <xdr:colOff>50800</xdr:colOff>
      <xdr:row>95</xdr:row>
      <xdr:rowOff>145652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3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66929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18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47622</xdr:rowOff>
    </xdr:from>
    <xdr:to>
      <xdr:col>50</xdr:col>
      <xdr:colOff>165100</xdr:colOff>
      <xdr:row>95</xdr:row>
      <xdr:rowOff>149222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33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165749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11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6691</xdr:rowOff>
    </xdr:from>
    <xdr:to>
      <xdr:col>46</xdr:col>
      <xdr:colOff>38100</xdr:colOff>
      <xdr:row>97</xdr:row>
      <xdr:rowOff>108291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124818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1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157339</xdr:rowOff>
    </xdr:from>
    <xdr:to>
      <xdr:col>41</xdr:col>
      <xdr:colOff>101600</xdr:colOff>
      <xdr:row>96</xdr:row>
      <xdr:rowOff>87489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4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104016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2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104477</xdr:rowOff>
    </xdr:from>
    <xdr:to>
      <xdr:col>36</xdr:col>
      <xdr:colOff>165100</xdr:colOff>
      <xdr:row>97</xdr:row>
      <xdr:rowOff>34627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51154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60452</xdr:rowOff>
    </xdr:from>
    <xdr:to>
      <xdr:col>85</xdr:col>
      <xdr:colOff>127000</xdr:colOff>
      <xdr:row>78</xdr:row>
      <xdr:rowOff>22219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262102"/>
          <a:ext cx="838200" cy="1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22219</xdr:rowOff>
    </xdr:from>
    <xdr:to>
      <xdr:col>81</xdr:col>
      <xdr:colOff>50800</xdr:colOff>
      <xdr:row>78</xdr:row>
      <xdr:rowOff>32277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39531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32277</xdr:rowOff>
    </xdr:from>
    <xdr:to>
      <xdr:col>76</xdr:col>
      <xdr:colOff>114300</xdr:colOff>
      <xdr:row>78</xdr:row>
      <xdr:rowOff>47707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40537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47707</xdr:rowOff>
    </xdr:from>
    <xdr:to>
      <xdr:col>71</xdr:col>
      <xdr:colOff>177800</xdr:colOff>
      <xdr:row>78</xdr:row>
      <xdr:rowOff>56584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42080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9652</xdr:rowOff>
    </xdr:from>
    <xdr:to>
      <xdr:col>85</xdr:col>
      <xdr:colOff>177800</xdr:colOff>
      <xdr:row>77</xdr:row>
      <xdr:rowOff>111252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96029</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142869</xdr:rowOff>
    </xdr:from>
    <xdr:to>
      <xdr:col>81</xdr:col>
      <xdr:colOff>101600</xdr:colOff>
      <xdr:row>78</xdr:row>
      <xdr:rowOff>73019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3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64146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4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152927</xdr:rowOff>
    </xdr:from>
    <xdr:to>
      <xdr:col>76</xdr:col>
      <xdr:colOff>165100</xdr:colOff>
      <xdr:row>78</xdr:row>
      <xdr:rowOff>83077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3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74204</xdr:rowOff>
    </xdr:from>
    <xdr:ext cx="469744"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57428" y="1344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168357</xdr:rowOff>
    </xdr:from>
    <xdr:to>
      <xdr:col>72</xdr:col>
      <xdr:colOff>38100</xdr:colOff>
      <xdr:row>78</xdr:row>
      <xdr:rowOff>98507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3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89634</xdr:rowOff>
    </xdr:from>
    <xdr:ext cx="469744"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68428" y="134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5784</xdr:rowOff>
    </xdr:from>
    <xdr:to>
      <xdr:col>67</xdr:col>
      <xdr:colOff>101600</xdr:colOff>
      <xdr:row>78</xdr:row>
      <xdr:rowOff>107384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3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98511</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79428" y="134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78642</xdr:rowOff>
    </xdr:from>
    <xdr:to>
      <xdr:col>85</xdr:col>
      <xdr:colOff>127000</xdr:colOff>
      <xdr:row>98</xdr:row>
      <xdr:rowOff>130094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80742"/>
          <a:ext cx="838200" cy="5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130094</xdr:rowOff>
    </xdr:from>
    <xdr:to>
      <xdr:col>81</xdr:col>
      <xdr:colOff>50800</xdr:colOff>
      <xdr:row>98</xdr:row>
      <xdr:rowOff>167532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32194"/>
          <a:ext cx="889000" cy="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167532</xdr:rowOff>
    </xdr:from>
    <xdr:to>
      <xdr:col>76</xdr:col>
      <xdr:colOff>114300</xdr:colOff>
      <xdr:row>99</xdr:row>
      <xdr:rowOff>9170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69632"/>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96208</xdr:rowOff>
    </xdr:from>
    <xdr:to>
      <xdr:col>71</xdr:col>
      <xdr:colOff>177800</xdr:colOff>
      <xdr:row>99</xdr:row>
      <xdr:rowOff>9170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898308"/>
          <a:ext cx="889000" cy="8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27842</xdr:rowOff>
    </xdr:from>
    <xdr:to>
      <xdr:col>85</xdr:col>
      <xdr:colOff>177800</xdr:colOff>
      <xdr:row>98</xdr:row>
      <xdr:rowOff>129442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50719</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79294</xdr:rowOff>
    </xdr:from>
    <xdr:to>
      <xdr:col>81</xdr:col>
      <xdr:colOff>101600</xdr:colOff>
      <xdr:row>99</xdr:row>
      <xdr:rowOff>9444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116732</xdr:rowOff>
    </xdr:from>
    <xdr:to>
      <xdr:col>76</xdr:col>
      <xdr:colOff>165100</xdr:colOff>
      <xdr:row>99</xdr:row>
      <xdr:rowOff>46882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38009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70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129820</xdr:rowOff>
    </xdr:from>
    <xdr:to>
      <xdr:col>72</xdr:col>
      <xdr:colOff>38100</xdr:colOff>
      <xdr:row>99</xdr:row>
      <xdr:rowOff>59970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51097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45408</xdr:rowOff>
    </xdr:from>
    <xdr:to>
      <xdr:col>67</xdr:col>
      <xdr:colOff>101600</xdr:colOff>
      <xdr:row>98</xdr:row>
      <xdr:rowOff>147008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163535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73597</xdr:rowOff>
    </xdr:from>
    <xdr:to>
      <xdr:col>116</xdr:col>
      <xdr:colOff>63500</xdr:colOff>
      <xdr:row>38</xdr:row>
      <xdr:rowOff>148654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5902897"/>
          <a:ext cx="838200" cy="7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148654</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663754"/>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22797</xdr:rowOff>
    </xdr:from>
    <xdr:to>
      <xdr:col>116</xdr:col>
      <xdr:colOff>114300</xdr:colOff>
      <xdr:row>34</xdr:row>
      <xdr:rowOff>124397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8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45674</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97854</xdr:rowOff>
    </xdr:from>
    <xdr:to>
      <xdr:col>112</xdr:col>
      <xdr:colOff>38100</xdr:colOff>
      <xdr:row>39</xdr:row>
      <xdr:rowOff>28004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19131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0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40880</xdr:rowOff>
    </xdr:from>
    <xdr:to>
      <xdr:col>116</xdr:col>
      <xdr:colOff>63500</xdr:colOff>
      <xdr:row>59</xdr:row>
      <xdr:rowOff>40945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56430"/>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32976</xdr:rowOff>
    </xdr:from>
    <xdr:to>
      <xdr:col>111</xdr:col>
      <xdr:colOff>177800</xdr:colOff>
      <xdr:row>59</xdr:row>
      <xdr:rowOff>40945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48526"/>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45680</xdr:rowOff>
    </xdr:from>
    <xdr:to>
      <xdr:col>107</xdr:col>
      <xdr:colOff>50800</xdr:colOff>
      <xdr:row>59</xdr:row>
      <xdr:rowOff>32976</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9818330"/>
          <a:ext cx="889000" cy="33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45680</xdr:rowOff>
    </xdr:from>
    <xdr:to>
      <xdr:col>102</xdr:col>
      <xdr:colOff>114300</xdr:colOff>
      <xdr:row>59</xdr:row>
      <xdr:rowOff>38202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9818330"/>
          <a:ext cx="889000" cy="3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161530</xdr:rowOff>
    </xdr:from>
    <xdr:to>
      <xdr:col>116</xdr:col>
      <xdr:colOff>114300</xdr:colOff>
      <xdr:row>59</xdr:row>
      <xdr:rowOff>91680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161595</xdr:rowOff>
    </xdr:from>
    <xdr:to>
      <xdr:col>112</xdr:col>
      <xdr:colOff>38100</xdr:colOff>
      <xdr:row>59</xdr:row>
      <xdr:rowOff>91745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82872</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9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153626</xdr:rowOff>
    </xdr:from>
    <xdr:to>
      <xdr:col>107</xdr:col>
      <xdr:colOff>101600</xdr:colOff>
      <xdr:row>59</xdr:row>
      <xdr:rowOff>83776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74903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166330</xdr:rowOff>
    </xdr:from>
    <xdr:to>
      <xdr:col>102</xdr:col>
      <xdr:colOff>165100</xdr:colOff>
      <xdr:row>57</xdr:row>
      <xdr:rowOff>96480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7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113007</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95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158852</xdr:rowOff>
    </xdr:from>
    <xdr:to>
      <xdr:col>98</xdr:col>
      <xdr:colOff>38100</xdr:colOff>
      <xdr:row>59</xdr:row>
      <xdr:rowOff>89002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80129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32624</xdr:rowOff>
    </xdr:from>
    <xdr:to>
      <xdr:col>116</xdr:col>
      <xdr:colOff>63500</xdr:colOff>
      <xdr:row>77</xdr:row>
      <xdr:rowOff>126510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3062824"/>
          <a:ext cx="838200" cy="26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162652</xdr:rowOff>
    </xdr:from>
    <xdr:to>
      <xdr:col>111</xdr:col>
      <xdr:colOff>177800</xdr:colOff>
      <xdr:row>76</xdr:row>
      <xdr:rowOff>32624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3021402"/>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68308</xdr:rowOff>
    </xdr:from>
    <xdr:to>
      <xdr:col>107</xdr:col>
      <xdr:colOff>50800</xdr:colOff>
      <xdr:row>75</xdr:row>
      <xdr:rowOff>162652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927058"/>
          <a:ext cx="8890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68308</xdr:rowOff>
    </xdr:from>
    <xdr:to>
      <xdr:col>102</xdr:col>
      <xdr:colOff>114300</xdr:colOff>
      <xdr:row>75</xdr:row>
      <xdr:rowOff>119286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27058"/>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75710</xdr:rowOff>
    </xdr:from>
    <xdr:to>
      <xdr:col>116</xdr:col>
      <xdr:colOff>114300</xdr:colOff>
      <xdr:row>78</xdr:row>
      <xdr:rowOff>5860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2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54137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2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153274</xdr:rowOff>
    </xdr:from>
    <xdr:to>
      <xdr:col>112</xdr:col>
      <xdr:colOff>38100</xdr:colOff>
      <xdr:row>76</xdr:row>
      <xdr:rowOff>83424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74551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111851</xdr:rowOff>
    </xdr:from>
    <xdr:to>
      <xdr:col>107</xdr:col>
      <xdr:colOff>101600</xdr:colOff>
      <xdr:row>76</xdr:row>
      <xdr:rowOff>42001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58528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74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17508</xdr:rowOff>
    </xdr:from>
    <xdr:to>
      <xdr:col>102</xdr:col>
      <xdr:colOff>165100</xdr:colOff>
      <xdr:row>75</xdr:row>
      <xdr:rowOff>119108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135635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68486</xdr:rowOff>
    </xdr:from>
    <xdr:to>
      <xdr:col>98</xdr:col>
      <xdr:colOff>38100</xdr:colOff>
      <xdr:row>75</xdr:row>
      <xdr:rowOff>170086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161213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歳出決算額は、住民一人当たり４８６，２２１円となっている。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普通建設事業は、１１３，２１７円となった。令和５年度は町内企業の設備投資に対する支援策である町内再投資促進事業に約８億円を投入したことが類似団体と比較して高い数値となった要因と考えられる。こうした投資は、安定した財源となる固定資産税の増収に繋がるものであり、今後も企業誘致施策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24,212
23,378
13.61
12,281,030
11,772,382
323,605
7,173,927
3,044,429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108839</xdr:rowOff>
    </xdr:from>
    <xdr:to>
      <xdr:col>24</xdr:col>
      <xdr:colOff>63500</xdr:colOff>
      <xdr:row>32</xdr:row>
      <xdr:rowOff>113792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9523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53975</xdr:rowOff>
    </xdr:from>
    <xdr:to>
      <xdr:col>19</xdr:col>
      <xdr:colOff>177800</xdr:colOff>
      <xdr:row>32</xdr:row>
      <xdr:rowOff>113792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40375"/>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162560</xdr:rowOff>
    </xdr:from>
    <xdr:to>
      <xdr:col>15</xdr:col>
      <xdr:colOff>50800</xdr:colOff>
      <xdr:row>32</xdr:row>
      <xdr:rowOff>53975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775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134747</xdr:rowOff>
    </xdr:from>
    <xdr:to>
      <xdr:col>10</xdr:col>
      <xdr:colOff>114300</xdr:colOff>
      <xdr:row>31</xdr:row>
      <xdr:rowOff>162560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4969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58039</xdr:rowOff>
    </xdr:from>
    <xdr:to>
      <xdr:col>24</xdr:col>
      <xdr:colOff>114300</xdr:colOff>
      <xdr:row>32</xdr:row>
      <xdr:rowOff>159639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80916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62992</xdr:rowOff>
    </xdr:from>
    <xdr:to>
      <xdr:col>20</xdr:col>
      <xdr:colOff>38100</xdr:colOff>
      <xdr:row>32</xdr:row>
      <xdr:rowOff>164592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9669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3175</xdr:rowOff>
    </xdr:from>
    <xdr:to>
      <xdr:col>15</xdr:col>
      <xdr:colOff>101600</xdr:colOff>
      <xdr:row>32</xdr:row>
      <xdr:rowOff>104775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121302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111760</xdr:rowOff>
    </xdr:from>
    <xdr:to>
      <xdr:col>10</xdr:col>
      <xdr:colOff>165100</xdr:colOff>
      <xdr:row>32</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58437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83947</xdr:rowOff>
    </xdr:from>
    <xdr:to>
      <xdr:col>6</xdr:col>
      <xdr:colOff>38100</xdr:colOff>
      <xdr:row>32</xdr:row>
      <xdr:rowOff>14097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30624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135448</xdr:rowOff>
    </xdr:from>
    <xdr:to>
      <xdr:col>24</xdr:col>
      <xdr:colOff>63500</xdr:colOff>
      <xdr:row>58</xdr:row>
      <xdr:rowOff>160627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9548"/>
          <a:ext cx="8382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160627</xdr:rowOff>
    </xdr:from>
    <xdr:to>
      <xdr:col>19</xdr:col>
      <xdr:colOff>177800</xdr:colOff>
      <xdr:row>59</xdr:row>
      <xdr:rowOff>7621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4727"/>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21367</xdr:rowOff>
    </xdr:from>
    <xdr:to>
      <xdr:col>15</xdr:col>
      <xdr:colOff>50800</xdr:colOff>
      <xdr:row>59</xdr:row>
      <xdr:rowOff>7621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5467"/>
          <a:ext cx="889000" cy="15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21367</xdr:rowOff>
    </xdr:from>
    <xdr:to>
      <xdr:col>10</xdr:col>
      <xdr:colOff>114300</xdr:colOff>
      <xdr:row>58</xdr:row>
      <xdr:rowOff>151780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5467"/>
          <a:ext cx="889000" cy="13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84648</xdr:rowOff>
    </xdr:from>
    <xdr:to>
      <xdr:col>24</xdr:col>
      <xdr:colOff>114300</xdr:colOff>
      <xdr:row>59</xdr:row>
      <xdr:rowOff>14798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109827</xdr:rowOff>
    </xdr:from>
    <xdr:to>
      <xdr:col>20</xdr:col>
      <xdr:colOff>38100</xdr:colOff>
      <xdr:row>59</xdr:row>
      <xdr:rowOff>39977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31104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128271</xdr:rowOff>
    </xdr:from>
    <xdr:to>
      <xdr:col>15</xdr:col>
      <xdr:colOff>101600</xdr:colOff>
      <xdr:row>59</xdr:row>
      <xdr:rowOff>58421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49548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142017</xdr:rowOff>
    </xdr:from>
    <xdr:to>
      <xdr:col>10</xdr:col>
      <xdr:colOff>165100</xdr:colOff>
      <xdr:row>58</xdr:row>
      <xdr:rowOff>72167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63294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100980</xdr:rowOff>
    </xdr:from>
    <xdr:to>
      <xdr:col>6</xdr:col>
      <xdr:colOff>38100</xdr:colOff>
      <xdr:row>59</xdr:row>
      <xdr:rowOff>31130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47657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2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126340</xdr:rowOff>
    </xdr:from>
    <xdr:to>
      <xdr:col>24</xdr:col>
      <xdr:colOff>63500</xdr:colOff>
      <xdr:row>78</xdr:row>
      <xdr:rowOff>64579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27990"/>
          <a:ext cx="838200" cy="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86437</xdr:rowOff>
    </xdr:from>
    <xdr:to>
      <xdr:col>19</xdr:col>
      <xdr:colOff>177800</xdr:colOff>
      <xdr:row>78</xdr:row>
      <xdr:rowOff>64579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88087"/>
          <a:ext cx="889000" cy="14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86437</xdr:rowOff>
    </xdr:from>
    <xdr:to>
      <xdr:col>15</xdr:col>
      <xdr:colOff>50800</xdr:colOff>
      <xdr:row>79</xdr:row>
      <xdr:rowOff>15151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8087"/>
          <a:ext cx="889000" cy="2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15151</xdr:rowOff>
    </xdr:from>
    <xdr:to>
      <xdr:col>10</xdr:col>
      <xdr:colOff>114300</xdr:colOff>
      <xdr:row>79</xdr:row>
      <xdr:rowOff>67438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59701"/>
          <a:ext cx="889000" cy="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75540</xdr:rowOff>
    </xdr:from>
    <xdr:to>
      <xdr:col>24</xdr:col>
      <xdr:colOff>114300</xdr:colOff>
      <xdr:row>78</xdr:row>
      <xdr:rowOff>5690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13779</xdr:rowOff>
    </xdr:from>
    <xdr:to>
      <xdr:col>20</xdr:col>
      <xdr:colOff>38100</xdr:colOff>
      <xdr:row>78</xdr:row>
      <xdr:rowOff>115379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106506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35637</xdr:rowOff>
    </xdr:from>
    <xdr:to>
      <xdr:col>15</xdr:col>
      <xdr:colOff>101600</xdr:colOff>
      <xdr:row>77</xdr:row>
      <xdr:rowOff>137237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128364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135801</xdr:rowOff>
    </xdr:from>
    <xdr:to>
      <xdr:col>10</xdr:col>
      <xdr:colOff>165100</xdr:colOff>
      <xdr:row>79</xdr:row>
      <xdr:rowOff>65951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57078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0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16638</xdr:rowOff>
    </xdr:from>
    <xdr:to>
      <xdr:col>6</xdr:col>
      <xdr:colOff>38100</xdr:colOff>
      <xdr:row>79</xdr:row>
      <xdr:rowOff>118238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109365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65100</xdr:rowOff>
    </xdr:from>
    <xdr:to>
      <xdr:col>24</xdr:col>
      <xdr:colOff>63500</xdr:colOff>
      <xdr:row>95</xdr:row>
      <xdr:rowOff>103009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52850"/>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103009</xdr:rowOff>
    </xdr:from>
    <xdr:to>
      <xdr:col>19</xdr:col>
      <xdr:colOff>177800</xdr:colOff>
      <xdr:row>95</xdr:row>
      <xdr:rowOff>134823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90759"/>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57175</xdr:rowOff>
    </xdr:from>
    <xdr:to>
      <xdr:col>15</xdr:col>
      <xdr:colOff>50800</xdr:colOff>
      <xdr:row>95</xdr:row>
      <xdr:rowOff>134823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173475"/>
          <a:ext cx="889000" cy="2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57175</xdr:rowOff>
    </xdr:from>
    <xdr:to>
      <xdr:col>10</xdr:col>
      <xdr:colOff>114300</xdr:colOff>
      <xdr:row>95</xdr:row>
      <xdr:rowOff>13475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173475"/>
          <a:ext cx="889000" cy="1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14300</xdr:rowOff>
    </xdr:from>
    <xdr:to>
      <xdr:col>24</xdr:col>
      <xdr:colOff>114300</xdr:colOff>
      <xdr:row>95</xdr:row>
      <xdr:rowOff>115900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164177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52209</xdr:rowOff>
    </xdr:from>
    <xdr:to>
      <xdr:col>20</xdr:col>
      <xdr:colOff>38100</xdr:colOff>
      <xdr:row>95</xdr:row>
      <xdr:rowOff>153809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144936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3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84023</xdr:rowOff>
    </xdr:from>
    <xdr:to>
      <xdr:col>15</xdr:col>
      <xdr:colOff>101600</xdr:colOff>
      <xdr:row>96</xdr:row>
      <xdr:rowOff>14173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6375</xdr:rowOff>
    </xdr:from>
    <xdr:to>
      <xdr:col>10</xdr:col>
      <xdr:colOff>165100</xdr:colOff>
      <xdr:row>94</xdr:row>
      <xdr:rowOff>107975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124502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8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134125</xdr:rowOff>
    </xdr:from>
    <xdr:to>
      <xdr:col>6</xdr:col>
      <xdr:colOff>38100</xdr:colOff>
      <xdr:row>95</xdr:row>
      <xdr:rowOff>64275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80802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2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165989</xdr:rowOff>
    </xdr:from>
    <xdr:to>
      <xdr:col>55</xdr:col>
      <xdr:colOff>0</xdr:colOff>
      <xdr:row>38</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81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165989</xdr:rowOff>
    </xdr:from>
    <xdr:to>
      <xdr:col>50</xdr:col>
      <xdr:colOff>114300</xdr:colOff>
      <xdr:row>38</xdr:row>
      <xdr:rowOff>167132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810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167132</xdr:rowOff>
    </xdr:from>
    <xdr:to>
      <xdr:col>45</xdr:col>
      <xdr:colOff>177800</xdr:colOff>
      <xdr:row>38</xdr:row>
      <xdr:rowOff>168275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822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154178</xdr:rowOff>
    </xdr:from>
    <xdr:to>
      <xdr:col>41</xdr:col>
      <xdr:colOff>50800</xdr:colOff>
      <xdr:row>38</xdr:row>
      <xdr:rowOff>168275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6927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115189</xdr:rowOff>
    </xdr:from>
    <xdr:to>
      <xdr:col>55</xdr:col>
      <xdr:colOff>50800</xdr:colOff>
      <xdr:row>39</xdr:row>
      <xdr:rowOff>45339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30116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4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115189</xdr:rowOff>
    </xdr:from>
    <xdr:to>
      <xdr:col>50</xdr:col>
      <xdr:colOff>165100</xdr:colOff>
      <xdr:row>39</xdr:row>
      <xdr:rowOff>45339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36466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116332</xdr:rowOff>
    </xdr:from>
    <xdr:to>
      <xdr:col>46</xdr:col>
      <xdr:colOff>38100</xdr:colOff>
      <xdr:row>39</xdr:row>
      <xdr:rowOff>46482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37609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117475</xdr:rowOff>
    </xdr:from>
    <xdr:to>
      <xdr:col>41</xdr:col>
      <xdr:colOff>101600</xdr:colOff>
      <xdr:row>39</xdr:row>
      <xdr:rowOff>47625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38752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103378</xdr:rowOff>
    </xdr:from>
    <xdr:to>
      <xdr:col>36</xdr:col>
      <xdr:colOff>165100</xdr:colOff>
      <xdr:row>39</xdr:row>
      <xdr:rowOff>33528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24655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134957</xdr:rowOff>
    </xdr:from>
    <xdr:to>
      <xdr:col>55</xdr:col>
      <xdr:colOff>0</xdr:colOff>
      <xdr:row>58</xdr:row>
      <xdr:rowOff>143663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79057"/>
          <a:ext cx="8382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134957</xdr:rowOff>
    </xdr:from>
    <xdr:to>
      <xdr:col>50</xdr:col>
      <xdr:colOff>114300</xdr:colOff>
      <xdr:row>58</xdr:row>
      <xdr:rowOff>152121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79057"/>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104172</xdr:rowOff>
    </xdr:from>
    <xdr:to>
      <xdr:col>45</xdr:col>
      <xdr:colOff>177800</xdr:colOff>
      <xdr:row>58</xdr:row>
      <xdr:rowOff>152121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48272"/>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120707</xdr:rowOff>
    </xdr:from>
    <xdr:to>
      <xdr:col>41</xdr:col>
      <xdr:colOff>50800</xdr:colOff>
      <xdr:row>58</xdr:row>
      <xdr:rowOff>104172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93357"/>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92863</xdr:rowOff>
    </xdr:from>
    <xdr:to>
      <xdr:col>55</xdr:col>
      <xdr:colOff>50800</xdr:colOff>
      <xdr:row>59</xdr:row>
      <xdr:rowOff>23013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7790</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5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84157</xdr:rowOff>
    </xdr:from>
    <xdr:to>
      <xdr:col>50</xdr:col>
      <xdr:colOff>165100</xdr:colOff>
      <xdr:row>59</xdr:row>
      <xdr:rowOff>14307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5434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101321</xdr:rowOff>
    </xdr:from>
    <xdr:to>
      <xdr:col>46</xdr:col>
      <xdr:colOff>38100</xdr:colOff>
      <xdr:row>59</xdr:row>
      <xdr:rowOff>31471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22598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53372</xdr:rowOff>
    </xdr:from>
    <xdr:to>
      <xdr:col>41</xdr:col>
      <xdr:colOff>101600</xdr:colOff>
      <xdr:row>58</xdr:row>
      <xdr:rowOff>154972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146099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69907</xdr:rowOff>
    </xdr:from>
    <xdr:to>
      <xdr:col>36</xdr:col>
      <xdr:colOff>165100</xdr:colOff>
      <xdr:row>58</xdr:row>
      <xdr:rowOff>57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162634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70663</xdr:rowOff>
    </xdr:from>
    <xdr:to>
      <xdr:col>55</xdr:col>
      <xdr:colOff>0</xdr:colOff>
      <xdr:row>77</xdr:row>
      <xdr:rowOff>86620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415063"/>
          <a:ext cx="838200" cy="87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86620</xdr:rowOff>
    </xdr:from>
    <xdr:to>
      <xdr:col>50</xdr:col>
      <xdr:colOff>114300</xdr:colOff>
      <xdr:row>77</xdr:row>
      <xdr:rowOff>93385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8270"/>
          <a:ext cx="8890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93385</xdr:rowOff>
    </xdr:from>
    <xdr:to>
      <xdr:col>45</xdr:col>
      <xdr:colOff>177800</xdr:colOff>
      <xdr:row>77</xdr:row>
      <xdr:rowOff>124292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9503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124292</xdr:rowOff>
    </xdr:from>
    <xdr:to>
      <xdr:col>41</xdr:col>
      <xdr:colOff>50800</xdr:colOff>
      <xdr:row>77</xdr:row>
      <xdr:rowOff>155542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25942"/>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19863</xdr:rowOff>
    </xdr:from>
    <xdr:to>
      <xdr:col>55</xdr:col>
      <xdr:colOff>50800</xdr:colOff>
      <xdr:row>72</xdr:row>
      <xdr:rowOff>121463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3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42740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35820</xdr:rowOff>
    </xdr:from>
    <xdr:to>
      <xdr:col>50</xdr:col>
      <xdr:colOff>165100</xdr:colOff>
      <xdr:row>77</xdr:row>
      <xdr:rowOff>137420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128547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42585</xdr:rowOff>
    </xdr:from>
    <xdr:to>
      <xdr:col>46</xdr:col>
      <xdr:colOff>38100</xdr:colOff>
      <xdr:row>77</xdr:row>
      <xdr:rowOff>144185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135312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73492</xdr:rowOff>
    </xdr:from>
    <xdr:to>
      <xdr:col>41</xdr:col>
      <xdr:colOff>101600</xdr:colOff>
      <xdr:row>78</xdr:row>
      <xdr:rowOff>3642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166219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104742</xdr:rowOff>
    </xdr:from>
    <xdr:to>
      <xdr:col>36</xdr:col>
      <xdr:colOff>165100</xdr:colOff>
      <xdr:row>78</xdr:row>
      <xdr:rowOff>34892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26019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9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69253</xdr:rowOff>
    </xdr:from>
    <xdr:to>
      <xdr:col>55</xdr:col>
      <xdr:colOff>0</xdr:colOff>
      <xdr:row>94</xdr:row>
      <xdr:rowOff>114078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185553"/>
          <a:ext cx="8382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155035</xdr:rowOff>
    </xdr:from>
    <xdr:to>
      <xdr:col>50</xdr:col>
      <xdr:colOff>114300</xdr:colOff>
      <xdr:row>94</xdr:row>
      <xdr:rowOff>114078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99885"/>
          <a:ext cx="889000" cy="1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87922</xdr:rowOff>
    </xdr:from>
    <xdr:to>
      <xdr:col>45</xdr:col>
      <xdr:colOff>177800</xdr:colOff>
      <xdr:row>93</xdr:row>
      <xdr:rowOff>155035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861322"/>
          <a:ext cx="889000" cy="23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87922</xdr:rowOff>
    </xdr:from>
    <xdr:to>
      <xdr:col>41</xdr:col>
      <xdr:colOff>50800</xdr:colOff>
      <xdr:row>94</xdr:row>
      <xdr:rowOff>60852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861322"/>
          <a:ext cx="889000" cy="3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18453</xdr:rowOff>
    </xdr:from>
    <xdr:to>
      <xdr:col>55</xdr:col>
      <xdr:colOff>50800</xdr:colOff>
      <xdr:row>94</xdr:row>
      <xdr:rowOff>120053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41330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63278</xdr:rowOff>
    </xdr:from>
    <xdr:to>
      <xdr:col>50</xdr:col>
      <xdr:colOff>165100</xdr:colOff>
      <xdr:row>94</xdr:row>
      <xdr:rowOff>164878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9955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104235</xdr:rowOff>
    </xdr:from>
    <xdr:to>
      <xdr:col>46</xdr:col>
      <xdr:colOff>38100</xdr:colOff>
      <xdr:row>94</xdr:row>
      <xdr:rowOff>34385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0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50912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8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37122</xdr:rowOff>
    </xdr:from>
    <xdr:to>
      <xdr:col>41</xdr:col>
      <xdr:colOff>101600</xdr:colOff>
      <xdr:row>92</xdr:row>
      <xdr:rowOff>138722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8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155249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5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10052</xdr:rowOff>
    </xdr:from>
    <xdr:to>
      <xdr:col>36</xdr:col>
      <xdr:colOff>165100</xdr:colOff>
      <xdr:row>94</xdr:row>
      <xdr:rowOff>111652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128179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9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158674</xdr:rowOff>
    </xdr:from>
    <xdr:to>
      <xdr:col>85</xdr:col>
      <xdr:colOff>127000</xdr:colOff>
      <xdr:row>37</xdr:row>
      <xdr:rowOff>13010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30874"/>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11181</xdr:rowOff>
    </xdr:from>
    <xdr:to>
      <xdr:col>81</xdr:col>
      <xdr:colOff>50800</xdr:colOff>
      <xdr:row>37</xdr:row>
      <xdr:rowOff>13010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840481"/>
          <a:ext cx="889000" cy="5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11181</xdr:rowOff>
    </xdr:from>
    <xdr:to>
      <xdr:col>76</xdr:col>
      <xdr:colOff>114300</xdr:colOff>
      <xdr:row>36</xdr:row>
      <xdr:rowOff>103170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840481"/>
          <a:ext cx="889000" cy="4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103170</xdr:rowOff>
    </xdr:from>
    <xdr:to>
      <xdr:col>71</xdr:col>
      <xdr:colOff>177800</xdr:colOff>
      <xdr:row>36</xdr:row>
      <xdr:rowOff>155382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75370"/>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107874</xdr:rowOff>
    </xdr:from>
    <xdr:to>
      <xdr:col>85</xdr:col>
      <xdr:colOff>177800</xdr:colOff>
      <xdr:row>37</xdr:row>
      <xdr:rowOff>38024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86301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133660</xdr:rowOff>
    </xdr:from>
    <xdr:to>
      <xdr:col>81</xdr:col>
      <xdr:colOff>101600</xdr:colOff>
      <xdr:row>37</xdr:row>
      <xdr:rowOff>63810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54937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131831</xdr:rowOff>
    </xdr:from>
    <xdr:to>
      <xdr:col>76</xdr:col>
      <xdr:colOff>165100</xdr:colOff>
      <xdr:row>34</xdr:row>
      <xdr:rowOff>61981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78508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52370</xdr:rowOff>
    </xdr:from>
    <xdr:to>
      <xdr:col>72</xdr:col>
      <xdr:colOff>38100</xdr:colOff>
      <xdr:row>36</xdr:row>
      <xdr:rowOff>153970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145097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104582</xdr:rowOff>
    </xdr:from>
    <xdr:to>
      <xdr:col>67</xdr:col>
      <xdr:colOff>101600</xdr:colOff>
      <xdr:row>37</xdr:row>
      <xdr:rowOff>34732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25859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94797</xdr:rowOff>
    </xdr:from>
    <xdr:to>
      <xdr:col>85</xdr:col>
      <xdr:colOff>127000</xdr:colOff>
      <xdr:row>54</xdr:row>
      <xdr:rowOff>128401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010197"/>
          <a:ext cx="838200" cy="3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94797</xdr:rowOff>
    </xdr:from>
    <xdr:to>
      <xdr:col>81</xdr:col>
      <xdr:colOff>50800</xdr:colOff>
      <xdr:row>57</xdr:row>
      <xdr:rowOff>38594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010197"/>
          <a:ext cx="889000" cy="80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169418</xdr:rowOff>
    </xdr:from>
    <xdr:to>
      <xdr:col>76</xdr:col>
      <xdr:colOff>114300</xdr:colOff>
      <xdr:row>57</xdr:row>
      <xdr:rowOff>38594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9168"/>
          <a:ext cx="889000" cy="2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169418</xdr:rowOff>
    </xdr:from>
    <xdr:to>
      <xdr:col>71</xdr:col>
      <xdr:colOff>177800</xdr:colOff>
      <xdr:row>57</xdr:row>
      <xdr:rowOff>84427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9168"/>
          <a:ext cx="889000" cy="25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77601</xdr:rowOff>
    </xdr:from>
    <xdr:to>
      <xdr:col>85</xdr:col>
      <xdr:colOff>177800</xdr:colOff>
      <xdr:row>55</xdr:row>
      <xdr:rowOff>7751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100478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43997</xdr:rowOff>
    </xdr:from>
    <xdr:to>
      <xdr:col>81</xdr:col>
      <xdr:colOff>101600</xdr:colOff>
      <xdr:row>52</xdr:row>
      <xdr:rowOff>145597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9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162124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7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159244</xdr:rowOff>
    </xdr:from>
    <xdr:to>
      <xdr:col>76</xdr:col>
      <xdr:colOff>165100</xdr:colOff>
      <xdr:row>57</xdr:row>
      <xdr:rowOff>89394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80521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118618</xdr:rowOff>
    </xdr:from>
    <xdr:to>
      <xdr:col>72</xdr:col>
      <xdr:colOff>38100</xdr:colOff>
      <xdr:row>56</xdr:row>
      <xdr:rowOff>48768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65295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33627</xdr:rowOff>
    </xdr:from>
    <xdr:to>
      <xdr:col>67</xdr:col>
      <xdr:colOff>101600</xdr:colOff>
      <xdr:row>57</xdr:row>
      <xdr:rowOff>135227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126354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59537</xdr:rowOff>
    </xdr:from>
    <xdr:to>
      <xdr:col>85</xdr:col>
      <xdr:colOff>127000</xdr:colOff>
      <xdr:row>98</xdr:row>
      <xdr:rowOff>22219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90187"/>
          <a:ext cx="838200" cy="1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22219</xdr:rowOff>
    </xdr:from>
    <xdr:to>
      <xdr:col>81</xdr:col>
      <xdr:colOff>50800</xdr:colOff>
      <xdr:row>98</xdr:row>
      <xdr:rowOff>32277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2431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32277</xdr:rowOff>
    </xdr:from>
    <xdr:to>
      <xdr:col>76</xdr:col>
      <xdr:colOff>114300</xdr:colOff>
      <xdr:row>98</xdr:row>
      <xdr:rowOff>47707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3437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47707</xdr:rowOff>
    </xdr:from>
    <xdr:to>
      <xdr:col>71</xdr:col>
      <xdr:colOff>177800</xdr:colOff>
      <xdr:row>98</xdr:row>
      <xdr:rowOff>56584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84980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8737</xdr:rowOff>
    </xdr:from>
    <xdr:to>
      <xdr:col>85</xdr:col>
      <xdr:colOff>177800</xdr:colOff>
      <xdr:row>97</xdr:row>
      <xdr:rowOff>110337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95114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5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142869</xdr:rowOff>
    </xdr:from>
    <xdr:to>
      <xdr:col>81</xdr:col>
      <xdr:colOff>101600</xdr:colOff>
      <xdr:row>98</xdr:row>
      <xdr:rowOff>73019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7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64146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6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152927</xdr:rowOff>
    </xdr:from>
    <xdr:to>
      <xdr:col>76</xdr:col>
      <xdr:colOff>165100</xdr:colOff>
      <xdr:row>98</xdr:row>
      <xdr:rowOff>83077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74204</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57428" y="1687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168357</xdr:rowOff>
    </xdr:from>
    <xdr:to>
      <xdr:col>72</xdr:col>
      <xdr:colOff>38100</xdr:colOff>
      <xdr:row>98</xdr:row>
      <xdr:rowOff>98507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89634</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68428" y="168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5784</xdr:rowOff>
    </xdr:from>
    <xdr:to>
      <xdr:col>67</xdr:col>
      <xdr:colOff>101600</xdr:colOff>
      <xdr:row>98</xdr:row>
      <xdr:rowOff>107384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98511</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79428" y="1690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住民一人あたり４８，０２０円となり、令和４年度と比較して３８，１９８円増加し、類似団体平均より高い水準となった。これは、町内企業の設備投資に対する支援策である町内再投資促進事業に約８億円を投入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あたり７０，６９２円となり、令和４年度と比較して２３，０５８円減少した。これは、令和３年度から継続費で取り組んできた大口西小学校の長寿命化改修工事が完了したことで、工事費が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また、その他では、議会費、土木費で類似団体平均を上回っているのに対して、労働費、公債費では類似団体平均より低い水準となっている。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財政調整基金の積立額、取崩額が概ね同額であったため結果的に財政調整基金残高に大きな変化はなかったが、標準財政規模が増加したことから、財政調整基金の標準財政規模比は減少した。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今後においても、安定した行財政運営に努める。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コロナ禍からの回復による個人所得割の増加、円安による海外収益の拡大に伴う法人税割の増加、企業誘致施策の成果による固定資産税収入の増加等、地方税収の堅調な増加が見られたことにより、黒字額は増加した。また、下水道事業会計は、地方公営企業法の一部適用後、初めての決算となった。経営状況を注視し、健全な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から学校教育施設等整備事業債及び地方道路等整備事業債の償還が始まったことから、令和４年度と比較して元利償還金額は増加となっている。実質公債費比率は、低い水準で推移しており、財政構造の健全性が保たれていると言える。今後も、地方債の新規発行については慎重に検討し、引き続き公債費の適正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充当可能財源等が将来負担額を上回っており、財政構造の健全性が保たれていると言える。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令和４年度と各数値の傾向に大きな変化はなく、今後も基金の有効活用と地方債発行のバランスを見極めながら引き続き健全な財政運営に努める。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財政調整基金で町民法人税の増収により６億１，８５６万円を積み立てた一方で、町内企業の設備投資に対する補助金である町内再投資促進事業補助金及び企業立地促進事業奨励金及び人件費分（人事院勧告分含む）等の財源を確保するために６億１，８４４万円を取崩した。また、特定目的基金では、２億５，３７１万円を積み立てた一方で、庁内パソコン機器の更新事業のため電算機器整備事業基金を１億４，２４６万円取崩したのを始め、合計で２億６６３万円取崩した。その結果、基金全体としては、４，７００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今後予想される社会保障費等の増加及び、災害等の緊急時に備えて財政調整基金残高を管理するとともに、特定目的基金では、その目的に応じた積立計画により適正に運用していく。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将来のまちづくりに資する公共施設の建設事業又は改修事業の財源として充てるとき。公有地を取得するための財源として充てるとき。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行政事務に係る電算機器整備の財源として充てるとき。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まちづくり活動を行う団体が実施する公益性があると認められる事業に対する支援に要する費用の財源として充てるとき。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江南丹羽環境管理組合環境美化センターの解体事業を実施するとき。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尾張北部新ごみ処理施設建設事業基金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尾張北部新ごみ処理施設建設事業の財源として充てるとき。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明日のまちづくり基金７６百万円増（取崩＜積立）、電算機器整備事業基金△７９百万円（取崩＞積立）、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ふるさとづくり基金１２百万円増（取崩＜積立）、江南丹羽環境管理組合環境美化センター解体事業基金８百万円（取崩＜積立）、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尾張北部新ごみ処理施設建設事業基金４０百万円（取崩＜積立）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明るい未来の創造に資する事業の円滑な推進を図るため必要な額を積み立てる。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電算機器の整備を円滑に推進するために必要な額を積み立てる。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個性的で魅力あるふるさとづくりに資する事業の推進を図るため必要な額を積み立てる。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江南丹羽環境管理組合環境美化センターの解体事業を実施するため、町長が必要と認めた額を積み立てる。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尾張北部新ごみ処理施設建設事業基金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尾張北部新ごみ処理施設建設事業を実施するため、町長が必要と認めた額を積み立てる。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景気の動向による法人町民税収の変動による積立額が取崩額を上回ったことにより、１１万円の増加となった。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見通しのもと、前年度決算余剰金を中心に積立を行っているが、恒常的な財源不足を補うための取崩しが増えていくと考えられるため、経常経費の削減に努め、事業の内容を精査しながら不足分に対して補填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12281030</v>
      </c>
      <c r="BO4" s="436"/>
      <c r="BP4" s="436"/>
      <c r="BQ4" s="436"/>
      <c r="BR4" s="436"/>
      <c r="BS4" s="436"/>
      <c r="BT4" s="436"/>
      <c r="BU4" s="437"/>
      <c r="BV4" s="435">
        <v>11182694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4.5</v>
      </c>
      <c r="CU4" s="576"/>
      <c r="CV4" s="576"/>
      <c r="CW4" s="576"/>
      <c r="CX4" s="576"/>
      <c r="CY4" s="576"/>
      <c r="CZ4" s="576"/>
      <c r="DA4" s="577"/>
      <c r="DB4" s="575">
        <v>4.0999999999999996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11772382</v>
      </c>
      <c r="BO5" s="407"/>
      <c r="BP5" s="407"/>
      <c r="BQ5" s="407"/>
      <c r="BR5" s="407"/>
      <c r="BS5" s="407"/>
      <c r="BT5" s="407"/>
      <c r="BU5" s="408"/>
      <c r="BV5" s="406">
        <v>10578528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74.8</v>
      </c>
      <c r="CU5" s="404"/>
      <c r="CV5" s="404"/>
      <c r="CW5" s="404"/>
      <c r="CX5" s="404"/>
      <c r="CY5" s="404"/>
      <c r="CZ5" s="404"/>
      <c r="DA5" s="405"/>
      <c r="DB5" s="403">
        <v>74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110</v>
      </c>
      <c r="AV6" s="465"/>
      <c r="AW6" s="465"/>
      <c r="AX6" s="465"/>
      <c r="AY6" s="420" t="s">
        <v>98</v>
      </c>
      <c r="AZ6" s="421"/>
      <c r="BA6" s="421"/>
      <c r="BB6" s="421"/>
      <c r="BC6" s="421"/>
      <c r="BD6" s="421"/>
      <c r="BE6" s="421"/>
      <c r="BF6" s="421"/>
      <c r="BG6" s="421"/>
      <c r="BH6" s="421"/>
      <c r="BI6" s="421"/>
      <c r="BJ6" s="421"/>
      <c r="BK6" s="421"/>
      <c r="BL6" s="421"/>
      <c r="BM6" s="422"/>
      <c r="BN6" s="406">
        <v>508648</v>
      </c>
      <c r="BO6" s="407"/>
      <c r="BP6" s="407"/>
      <c r="BQ6" s="407"/>
      <c r="BR6" s="407"/>
      <c r="BS6" s="407"/>
      <c r="BT6" s="407"/>
      <c r="BU6" s="408"/>
      <c r="BV6" s="406">
        <v>604166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74.8</v>
      </c>
      <c r="CU6" s="550"/>
      <c r="CV6" s="550"/>
      <c r="CW6" s="550"/>
      <c r="CX6" s="550"/>
      <c r="CY6" s="550"/>
      <c r="CZ6" s="550"/>
      <c r="DA6" s="551"/>
      <c r="DB6" s="549">
        <v>74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185043</v>
      </c>
      <c r="BO7" s="407"/>
      <c r="BP7" s="407"/>
      <c r="BQ7" s="407"/>
      <c r="BR7" s="407"/>
      <c r="BS7" s="407"/>
      <c r="BT7" s="407"/>
      <c r="BU7" s="408"/>
      <c r="BV7" s="406">
        <v>342553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7173927</v>
      </c>
      <c r="CU7" s="407"/>
      <c r="CV7" s="407"/>
      <c r="CW7" s="407"/>
      <c r="CX7" s="407"/>
      <c r="CY7" s="407"/>
      <c r="CZ7" s="407"/>
      <c r="DA7" s="408"/>
      <c r="DB7" s="406">
        <v>6449849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323605</v>
      </c>
      <c r="BO8" s="407"/>
      <c r="BP8" s="407"/>
      <c r="BQ8" s="407"/>
      <c r="BR8" s="407"/>
      <c r="BS8" s="407"/>
      <c r="BT8" s="407"/>
      <c r="BU8" s="408"/>
      <c r="BV8" s="406">
        <v>261613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1.1100000000000001</v>
      </c>
      <c r="CU8" s="510"/>
      <c r="CV8" s="510"/>
      <c r="CW8" s="510"/>
      <c r="CX8" s="510"/>
      <c r="CY8" s="510"/>
      <c r="CZ8" s="510"/>
      <c r="DA8" s="511"/>
      <c r="DB8" s="509">
        <v>1.1200000000000001</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24305</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61992</v>
      </c>
      <c r="BO9" s="407"/>
      <c r="BP9" s="407"/>
      <c r="BQ9" s="407"/>
      <c r="BR9" s="407"/>
      <c r="BS9" s="407"/>
      <c r="BT9" s="407"/>
      <c r="BU9" s="408"/>
      <c r="BV9" s="406">
        <v>78076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4.7</v>
      </c>
      <c r="CU9" s="404"/>
      <c r="CV9" s="404"/>
      <c r="CW9" s="404"/>
      <c r="CX9" s="404"/>
      <c r="CY9" s="404"/>
      <c r="CZ9" s="404"/>
      <c r="DA9" s="405"/>
      <c r="DB9" s="403">
        <v>3.2</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23274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618561</v>
      </c>
      <c r="BO10" s="407"/>
      <c r="BP10" s="407"/>
      <c r="BQ10" s="407"/>
      <c r="BR10" s="407"/>
      <c r="BS10" s="407"/>
      <c r="BT10" s="407"/>
      <c r="BU10" s="408"/>
      <c r="BV10" s="406">
        <v>270064</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24212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618442</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23378</v>
      </c>
      <c r="S13" s="494"/>
      <c r="T13" s="494"/>
      <c r="U13" s="494"/>
      <c r="V13" s="495"/>
      <c r="W13" s="496" t="s">
        <v>131</v>
      </c>
      <c r="X13" s="392"/>
      <c r="Y13" s="392"/>
      <c r="Z13" s="392"/>
      <c r="AA13" s="392"/>
      <c r="AB13" s="393"/>
      <c r="AC13" s="359">
        <v>146</v>
      </c>
      <c r="AD13" s="360"/>
      <c r="AE13" s="360"/>
      <c r="AF13" s="360"/>
      <c r="AG13" s="361"/>
      <c r="AH13" s="359">
        <v>190</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62111</v>
      </c>
      <c r="BO13" s="407"/>
      <c r="BP13" s="407"/>
      <c r="BQ13" s="407"/>
      <c r="BR13" s="407"/>
      <c r="BS13" s="407"/>
      <c r="BT13" s="407"/>
      <c r="BU13" s="408"/>
      <c r="BV13" s="406">
        <v>348140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1.4</v>
      </c>
      <c r="CU13" s="404"/>
      <c r="CV13" s="404"/>
      <c r="CW13" s="404"/>
      <c r="CX13" s="404"/>
      <c r="CY13" s="404"/>
      <c r="CZ13" s="404"/>
      <c r="DA13" s="405"/>
      <c r="DB13" s="403">
        <v>1.3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24234</v>
      </c>
      <c r="S14" s="494"/>
      <c r="T14" s="494"/>
      <c r="U14" s="494"/>
      <c r="V14" s="495"/>
      <c r="W14" s="497"/>
      <c r="X14" s="395"/>
      <c r="Y14" s="395"/>
      <c r="Z14" s="395"/>
      <c r="AA14" s="395"/>
      <c r="AB14" s="396"/>
      <c r="AC14" s="486">
        <v>1.2</v>
      </c>
      <c r="AD14" s="487"/>
      <c r="AE14" s="487"/>
      <c r="AF14" s="487"/>
      <c r="AG14" s="488"/>
      <c r="AH14" s="486">
        <v>1.7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23487</v>
      </c>
      <c r="S15" s="494"/>
      <c r="T15" s="494"/>
      <c r="U15" s="494"/>
      <c r="V15" s="495"/>
      <c r="W15" s="496" t="s">
        <v>137</v>
      </c>
      <c r="X15" s="392"/>
      <c r="Y15" s="392"/>
      <c r="Z15" s="392"/>
      <c r="AA15" s="392"/>
      <c r="AB15" s="393"/>
      <c r="AC15" s="359">
        <v>4736</v>
      </c>
      <c r="AD15" s="360"/>
      <c r="AE15" s="360"/>
      <c r="AF15" s="360"/>
      <c r="AG15" s="361"/>
      <c r="AH15" s="359">
        <v>4550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5556185</v>
      </c>
      <c r="BO15" s="436"/>
      <c r="BP15" s="436"/>
      <c r="BQ15" s="436"/>
      <c r="BR15" s="436"/>
      <c r="BS15" s="436"/>
      <c r="BT15" s="436"/>
      <c r="BU15" s="437"/>
      <c r="BV15" s="435">
        <v>5014913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39.5</v>
      </c>
      <c r="AD16" s="487"/>
      <c r="AE16" s="487"/>
      <c r="AF16" s="487"/>
      <c r="AG16" s="488"/>
      <c r="AH16" s="486">
        <v>40.1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4583114</v>
      </c>
      <c r="BO16" s="407"/>
      <c r="BP16" s="407"/>
      <c r="BQ16" s="407"/>
      <c r="BR16" s="407"/>
      <c r="BS16" s="407"/>
      <c r="BT16" s="407"/>
      <c r="BU16" s="408"/>
      <c r="BV16" s="406">
        <v>4555345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7097</v>
      </c>
      <c r="AD17" s="360"/>
      <c r="AE17" s="360"/>
      <c r="AF17" s="360"/>
      <c r="AG17" s="361"/>
      <c r="AH17" s="359">
        <v>6617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7173927</v>
      </c>
      <c r="BO17" s="407"/>
      <c r="BP17" s="407"/>
      <c r="BQ17" s="407"/>
      <c r="BR17" s="407"/>
      <c r="BS17" s="407"/>
      <c r="BT17" s="407"/>
      <c r="BU17" s="408"/>
      <c r="BV17" s="406">
        <v>6449849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13.61</v>
      </c>
      <c r="M18" s="459"/>
      <c r="N18" s="459"/>
      <c r="O18" s="459"/>
      <c r="P18" s="459"/>
      <c r="Q18" s="459"/>
      <c r="R18" s="460"/>
      <c r="S18" s="460"/>
      <c r="T18" s="460"/>
      <c r="U18" s="460"/>
      <c r="V18" s="461"/>
      <c r="W18" s="477"/>
      <c r="X18" s="478"/>
      <c r="Y18" s="478"/>
      <c r="Z18" s="478"/>
      <c r="AA18" s="478"/>
      <c r="AB18" s="502"/>
      <c r="AC18" s="376">
        <v>59.2</v>
      </c>
      <c r="AD18" s="377"/>
      <c r="AE18" s="377"/>
      <c r="AF18" s="377"/>
      <c r="AG18" s="462"/>
      <c r="AH18" s="376">
        <v>58.3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5667239</v>
      </c>
      <c r="BO18" s="407"/>
      <c r="BP18" s="407"/>
      <c r="BQ18" s="407"/>
      <c r="BR18" s="407"/>
      <c r="BS18" s="407"/>
      <c r="BT18" s="407"/>
      <c r="BU18" s="408"/>
      <c r="BV18" s="406">
        <v>5238541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1786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8836385</v>
      </c>
      <c r="BO19" s="407"/>
      <c r="BP19" s="407"/>
      <c r="BQ19" s="407"/>
      <c r="BR19" s="407"/>
      <c r="BS19" s="407"/>
      <c r="BT19" s="407"/>
      <c r="BU19" s="408"/>
      <c r="BV19" s="406">
        <v>7605194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9150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3044429</v>
      </c>
      <c r="BO22" s="436"/>
      <c r="BP22" s="436"/>
      <c r="BQ22" s="436"/>
      <c r="BR22" s="436"/>
      <c r="BS22" s="436"/>
      <c r="BT22" s="436"/>
      <c r="BU22" s="437"/>
      <c r="BV22" s="435">
        <v>3132002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2782429</v>
      </c>
      <c r="BO23" s="407"/>
      <c r="BP23" s="407"/>
      <c r="BQ23" s="407"/>
      <c r="BR23" s="407"/>
      <c r="BS23" s="407"/>
      <c r="BT23" s="407"/>
      <c r="BU23" s="408"/>
      <c r="BV23" s="406">
        <v>2850502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8850</v>
      </c>
      <c r="R24" s="360"/>
      <c r="S24" s="360"/>
      <c r="T24" s="360"/>
      <c r="U24" s="360"/>
      <c r="V24" s="361"/>
      <c r="W24" s="449"/>
      <c r="X24" s="386"/>
      <c r="Y24" s="387"/>
      <c r="Z24" s="362" t="s">
        <v>162</v>
      </c>
      <c r="AA24" s="363"/>
      <c r="AB24" s="363"/>
      <c r="AC24" s="363"/>
      <c r="AD24" s="363"/>
      <c r="AE24" s="363"/>
      <c r="AF24" s="363"/>
      <c r="AG24" s="364"/>
      <c r="AH24" s="359">
        <v>179</v>
      </c>
      <c r="AI24" s="360"/>
      <c r="AJ24" s="360"/>
      <c r="AK24" s="360"/>
      <c r="AL24" s="361"/>
      <c r="AM24" s="359">
        <v>537358</v>
      </c>
      <c r="AN24" s="360"/>
      <c r="AO24" s="360"/>
      <c r="AP24" s="360"/>
      <c r="AQ24" s="360"/>
      <c r="AR24" s="361"/>
      <c r="AS24" s="359">
        <v>3002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2865964</v>
      </c>
      <c r="BO24" s="407"/>
      <c r="BP24" s="407"/>
      <c r="BQ24" s="407"/>
      <c r="BR24" s="407"/>
      <c r="BS24" s="407"/>
      <c r="BT24" s="407"/>
      <c r="BU24" s="408"/>
      <c r="BV24" s="406">
        <v>2902025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7080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22429</v>
      </c>
      <c r="BO25" s="436"/>
      <c r="BP25" s="436"/>
      <c r="BQ25" s="436"/>
      <c r="BR25" s="436"/>
      <c r="BS25" s="436"/>
      <c r="BT25" s="436"/>
      <c r="BU25" s="437"/>
      <c r="BV25" s="435">
        <v>26590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6630</v>
      </c>
      <c r="R26" s="360"/>
      <c r="S26" s="360"/>
      <c r="T26" s="360"/>
      <c r="U26" s="360"/>
      <c r="V26" s="361"/>
      <c r="W26" s="449"/>
      <c r="X26" s="386"/>
      <c r="Y26" s="387"/>
      <c r="Z26" s="362" t="s">
        <v>168</v>
      </c>
      <c r="AA26" s="417"/>
      <c r="AB26" s="417"/>
      <c r="AC26" s="417"/>
      <c r="AD26" s="417"/>
      <c r="AE26" s="417"/>
      <c r="AF26" s="417"/>
      <c r="AG26" s="418"/>
      <c r="AH26" s="359">
        <v>4</v>
      </c>
      <c r="AI26" s="360"/>
      <c r="AJ26" s="360"/>
      <c r="AK26" s="360"/>
      <c r="AL26" s="361"/>
      <c r="AM26" s="359">
        <v>8428</v>
      </c>
      <c r="AN26" s="360"/>
      <c r="AO26" s="360"/>
      <c r="AP26" s="360"/>
      <c r="AQ26" s="360"/>
      <c r="AR26" s="361"/>
      <c r="AS26" s="359">
        <v>2107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3890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201647</v>
      </c>
      <c r="BO27" s="441"/>
      <c r="BP27" s="441"/>
      <c r="BQ27" s="441"/>
      <c r="BR27" s="441"/>
      <c r="BS27" s="441"/>
      <c r="BT27" s="441"/>
      <c r="BU27" s="442"/>
      <c r="BV27" s="440">
        <v>191645</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3210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2791716</v>
      </c>
      <c r="BO28" s="436"/>
      <c r="BP28" s="436"/>
      <c r="BQ28" s="436"/>
      <c r="BR28" s="436"/>
      <c r="BS28" s="436"/>
      <c r="BT28" s="436"/>
      <c r="BU28" s="437"/>
      <c r="BV28" s="435">
        <v>2791597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13</v>
      </c>
      <c r="M29" s="360"/>
      <c r="N29" s="360"/>
      <c r="O29" s="360"/>
      <c r="P29" s="361"/>
      <c r="Q29" s="359">
        <v>2920</v>
      </c>
      <c r="R29" s="360"/>
      <c r="S29" s="360"/>
      <c r="T29" s="360"/>
      <c r="U29" s="360"/>
      <c r="V29" s="361"/>
      <c r="W29" s="450"/>
      <c r="X29" s="451"/>
      <c r="Y29" s="452"/>
      <c r="Z29" s="362" t="s">
        <v>178</v>
      </c>
      <c r="AA29" s="363"/>
      <c r="AB29" s="363"/>
      <c r="AC29" s="363"/>
      <c r="AD29" s="363"/>
      <c r="AE29" s="363"/>
      <c r="AF29" s="363"/>
      <c r="AG29" s="364"/>
      <c r="AH29" s="359">
        <v>181</v>
      </c>
      <c r="AI29" s="360"/>
      <c r="AJ29" s="360"/>
      <c r="AK29" s="360"/>
      <c r="AL29" s="361"/>
      <c r="AM29" s="359">
        <v>545134</v>
      </c>
      <c r="AN29" s="360"/>
      <c r="AO29" s="360"/>
      <c r="AP29" s="360"/>
      <c r="AQ29" s="360"/>
      <c r="AR29" s="361"/>
      <c r="AS29" s="359">
        <v>3012</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94.9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1824168</v>
      </c>
      <c r="BO30" s="441"/>
      <c r="BP30" s="441"/>
      <c r="BQ30" s="441"/>
      <c r="BR30" s="441"/>
      <c r="BS30" s="441"/>
      <c r="BT30" s="441"/>
      <c r="BU30" s="442"/>
      <c r="BV30" s="440">
        <v>1777091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愛知県市町村職員退職手当組合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国際交流事業特別会計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愛知県後期高齢者医療広域連合（一般会計）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土地取得特別会計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愛知県後期高齢者医療広域連合（後期高齢者医療特別会計）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f>IF(E37="","",C36+1)</f>
        <v>4</v>
      </c>
      <c r="D37" s="354"/>
      <c r="E37" s="355" t="str">
        <f>IF('各会計、関係団体の財政状況及び健全化判断比率'!B10="","",'各会計、関係団体の財政状況及び健全化判断比率'!B10)</f>
        <v>次世代育成事業特別会計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丹羽広域事務組合（一般会計）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丹羽広域事務組合（公営企業会計）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江南丹羽環境管理組合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尾張北部環境組合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愛北広域事務組合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LgfIrXsigmaVLNjBd8VB/a50SOJnmf66raBuZIGLT45r4TfjkieTVIdHICdryGlGlCgX8E6q3tX7qGfrUolbcg==" saltValue="aKfXTyfmicfSA9YKO4MB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6357926</v>
      </c>
      <c r="S5" s="664"/>
      <c r="T5" s="664"/>
      <c r="U5" s="664"/>
      <c r="V5" s="664"/>
      <c r="W5" s="664"/>
      <c r="X5" s="664"/>
      <c r="Y5" s="689"/>
      <c r="Z5" s="702">
        <v>51.8</v>
      </c>
      <c r="AA5" s="702"/>
      <c r="AB5" s="702"/>
      <c r="AC5" s="702"/>
      <c r="AD5" s="703">
        <v>6357926</v>
      </c>
      <c r="AE5" s="703"/>
      <c r="AF5" s="703"/>
      <c r="AG5" s="703"/>
      <c r="AH5" s="703"/>
      <c r="AI5" s="703"/>
      <c r="AJ5" s="703"/>
      <c r="AK5" s="703"/>
      <c r="AL5" s="690">
        <v>83.9</v>
      </c>
      <c r="AM5" s="672"/>
      <c r="AN5" s="672"/>
      <c r="AO5" s="691"/>
      <c r="AP5" s="666" t="s">
        <v>217</v>
      </c>
      <c r="AQ5" s="667"/>
      <c r="AR5" s="667"/>
      <c r="AS5" s="667"/>
      <c r="AT5" s="667"/>
      <c r="AU5" s="667"/>
      <c r="AV5" s="667"/>
      <c r="AW5" s="667"/>
      <c r="AX5" s="667"/>
      <c r="AY5" s="667"/>
      <c r="AZ5" s="667"/>
      <c r="BA5" s="667"/>
      <c r="BB5" s="667"/>
      <c r="BC5" s="667"/>
      <c r="BD5" s="667"/>
      <c r="BE5" s="667"/>
      <c r="BF5" s="668"/>
      <c r="BG5" s="608">
        <v>6357926</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92879</v>
      </c>
      <c r="S6" s="609"/>
      <c r="T6" s="609"/>
      <c r="U6" s="609"/>
      <c r="V6" s="609"/>
      <c r="W6" s="609"/>
      <c r="X6" s="609"/>
      <c r="Y6" s="610"/>
      <c r="Z6" s="646">
        <v>0.8</v>
      </c>
      <c r="AA6" s="646"/>
      <c r="AB6" s="646"/>
      <c r="AC6" s="646"/>
      <c r="AD6" s="647">
        <v>92879</v>
      </c>
      <c r="AE6" s="647"/>
      <c r="AF6" s="647"/>
      <c r="AG6" s="647"/>
      <c r="AH6" s="647"/>
      <c r="AI6" s="647"/>
      <c r="AJ6" s="647"/>
      <c r="AK6" s="647"/>
      <c r="AL6" s="611">
        <v>1.2</v>
      </c>
      <c r="AM6" s="612"/>
      <c r="AN6" s="612"/>
      <c r="AO6" s="648"/>
      <c r="AP6" s="605" t="s">
        <v>222</v>
      </c>
      <c r="AQ6" s="606"/>
      <c r="AR6" s="606"/>
      <c r="AS6" s="606"/>
      <c r="AT6" s="606"/>
      <c r="AU6" s="606"/>
      <c r="AV6" s="606"/>
      <c r="AW6" s="606"/>
      <c r="AX6" s="606"/>
      <c r="AY6" s="606"/>
      <c r="AZ6" s="606"/>
      <c r="BA6" s="606"/>
      <c r="BB6" s="606"/>
      <c r="BC6" s="606"/>
      <c r="BD6" s="606"/>
      <c r="BE6" s="606"/>
      <c r="BF6" s="607"/>
      <c r="BG6" s="608">
        <v>6357926</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120589</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120589</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1651</v>
      </c>
      <c r="S7" s="609"/>
      <c r="T7" s="609"/>
      <c r="U7" s="609"/>
      <c r="V7" s="609"/>
      <c r="W7" s="609"/>
      <c r="X7" s="609"/>
      <c r="Y7" s="610"/>
      <c r="Z7" s="646">
        <v>0</v>
      </c>
      <c r="AA7" s="646"/>
      <c r="AB7" s="646"/>
      <c r="AC7" s="646"/>
      <c r="AD7" s="647">
        <v>1651</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2634844</v>
      </c>
      <c r="BH7" s="609"/>
      <c r="BI7" s="609"/>
      <c r="BJ7" s="609"/>
      <c r="BK7" s="609"/>
      <c r="BL7" s="609"/>
      <c r="BM7" s="609"/>
      <c r="BN7" s="610"/>
      <c r="BO7" s="646">
        <v>41.4</v>
      </c>
      <c r="BP7" s="646"/>
      <c r="BQ7" s="646"/>
      <c r="BR7" s="646"/>
      <c r="BS7" s="647" t="s">
        <v>122</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2000001</v>
      </c>
      <c r="CS7" s="609"/>
      <c r="CT7" s="609"/>
      <c r="CU7" s="609"/>
      <c r="CV7" s="609"/>
      <c r="CW7" s="609"/>
      <c r="CX7" s="609"/>
      <c r="CY7" s="610"/>
      <c r="CZ7" s="646">
        <v>17</v>
      </c>
      <c r="DA7" s="646"/>
      <c r="DB7" s="646"/>
      <c r="DC7" s="646"/>
      <c r="DD7" s="614">
        <v>115634</v>
      </c>
      <c r="DE7" s="609"/>
      <c r="DF7" s="609"/>
      <c r="DG7" s="609"/>
      <c r="DH7" s="609"/>
      <c r="DI7" s="609"/>
      <c r="DJ7" s="609"/>
      <c r="DK7" s="609"/>
      <c r="DL7" s="609"/>
      <c r="DM7" s="609"/>
      <c r="DN7" s="609"/>
      <c r="DO7" s="609"/>
      <c r="DP7" s="610"/>
      <c r="DQ7" s="614">
        <v>1649046</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34313</v>
      </c>
      <c r="S8" s="609"/>
      <c r="T8" s="609"/>
      <c r="U8" s="609"/>
      <c r="V8" s="609"/>
      <c r="W8" s="609"/>
      <c r="X8" s="609"/>
      <c r="Y8" s="610"/>
      <c r="Z8" s="646">
        <v>0.3</v>
      </c>
      <c r="AA8" s="646"/>
      <c r="AB8" s="646"/>
      <c r="AC8" s="646"/>
      <c r="AD8" s="647">
        <v>34313</v>
      </c>
      <c r="AE8" s="647"/>
      <c r="AF8" s="647"/>
      <c r="AG8" s="647"/>
      <c r="AH8" s="647"/>
      <c r="AI8" s="647"/>
      <c r="AJ8" s="647"/>
      <c r="AK8" s="647"/>
      <c r="AL8" s="611">
        <v>0.5</v>
      </c>
      <c r="AM8" s="612"/>
      <c r="AN8" s="612"/>
      <c r="AO8" s="648"/>
      <c r="AP8" s="605" t="s">
        <v>228</v>
      </c>
      <c r="AQ8" s="606"/>
      <c r="AR8" s="606"/>
      <c r="AS8" s="606"/>
      <c r="AT8" s="606"/>
      <c r="AU8" s="606"/>
      <c r="AV8" s="606"/>
      <c r="AW8" s="606"/>
      <c r="AX8" s="606"/>
      <c r="AY8" s="606"/>
      <c r="AZ8" s="606"/>
      <c r="BA8" s="606"/>
      <c r="BB8" s="606"/>
      <c r="BC8" s="606"/>
      <c r="BD8" s="606"/>
      <c r="BE8" s="606"/>
      <c r="BF8" s="607"/>
      <c r="BG8" s="608">
        <v>46548</v>
      </c>
      <c r="BH8" s="609"/>
      <c r="BI8" s="609"/>
      <c r="BJ8" s="609"/>
      <c r="BK8" s="609"/>
      <c r="BL8" s="609"/>
      <c r="BM8" s="609"/>
      <c r="BN8" s="610"/>
      <c r="BO8" s="646">
        <v>0.7</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3403048</v>
      </c>
      <c r="CS8" s="609"/>
      <c r="CT8" s="609"/>
      <c r="CU8" s="609"/>
      <c r="CV8" s="609"/>
      <c r="CW8" s="609"/>
      <c r="CX8" s="609"/>
      <c r="CY8" s="610"/>
      <c r="CZ8" s="646">
        <v>28.9</v>
      </c>
      <c r="DA8" s="646"/>
      <c r="DB8" s="646"/>
      <c r="DC8" s="646"/>
      <c r="DD8" s="614">
        <v>30968</v>
      </c>
      <c r="DE8" s="609"/>
      <c r="DF8" s="609"/>
      <c r="DG8" s="609"/>
      <c r="DH8" s="609"/>
      <c r="DI8" s="609"/>
      <c r="DJ8" s="609"/>
      <c r="DK8" s="609"/>
      <c r="DL8" s="609"/>
      <c r="DM8" s="609"/>
      <c r="DN8" s="609"/>
      <c r="DO8" s="609"/>
      <c r="DP8" s="610"/>
      <c r="DQ8" s="614">
        <v>2182445</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35329</v>
      </c>
      <c r="S9" s="609"/>
      <c r="T9" s="609"/>
      <c r="U9" s="609"/>
      <c r="V9" s="609"/>
      <c r="W9" s="609"/>
      <c r="X9" s="609"/>
      <c r="Y9" s="610"/>
      <c r="Z9" s="646">
        <v>0.3</v>
      </c>
      <c r="AA9" s="646"/>
      <c r="AB9" s="646"/>
      <c r="AC9" s="646"/>
      <c r="AD9" s="647">
        <v>35329</v>
      </c>
      <c r="AE9" s="647"/>
      <c r="AF9" s="647"/>
      <c r="AG9" s="647"/>
      <c r="AH9" s="647"/>
      <c r="AI9" s="647"/>
      <c r="AJ9" s="647"/>
      <c r="AK9" s="647"/>
      <c r="AL9" s="611">
        <v>0.5</v>
      </c>
      <c r="AM9" s="612"/>
      <c r="AN9" s="612"/>
      <c r="AO9" s="648"/>
      <c r="AP9" s="605" t="s">
        <v>231</v>
      </c>
      <c r="AQ9" s="606"/>
      <c r="AR9" s="606"/>
      <c r="AS9" s="606"/>
      <c r="AT9" s="606"/>
      <c r="AU9" s="606"/>
      <c r="AV9" s="606"/>
      <c r="AW9" s="606"/>
      <c r="AX9" s="606"/>
      <c r="AY9" s="606"/>
      <c r="AZ9" s="606"/>
      <c r="BA9" s="606"/>
      <c r="BB9" s="606"/>
      <c r="BC9" s="606"/>
      <c r="BD9" s="606"/>
      <c r="BE9" s="606"/>
      <c r="BF9" s="607"/>
      <c r="BG9" s="608">
        <v>1550965</v>
      </c>
      <c r="BH9" s="609"/>
      <c r="BI9" s="609"/>
      <c r="BJ9" s="609"/>
      <c r="BK9" s="609"/>
      <c r="BL9" s="609"/>
      <c r="BM9" s="609"/>
      <c r="BN9" s="610"/>
      <c r="BO9" s="646">
        <v>24.4</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906925</v>
      </c>
      <c r="CS9" s="609"/>
      <c r="CT9" s="609"/>
      <c r="CU9" s="609"/>
      <c r="CV9" s="609"/>
      <c r="CW9" s="609"/>
      <c r="CX9" s="609"/>
      <c r="CY9" s="610"/>
      <c r="CZ9" s="646">
        <v>7.7</v>
      </c>
      <c r="DA9" s="646"/>
      <c r="DB9" s="646"/>
      <c r="DC9" s="646"/>
      <c r="DD9" s="614">
        <v>15210</v>
      </c>
      <c r="DE9" s="609"/>
      <c r="DF9" s="609"/>
      <c r="DG9" s="609"/>
      <c r="DH9" s="609"/>
      <c r="DI9" s="609"/>
      <c r="DJ9" s="609"/>
      <c r="DK9" s="609"/>
      <c r="DL9" s="609"/>
      <c r="DM9" s="609"/>
      <c r="DN9" s="609"/>
      <c r="DO9" s="609"/>
      <c r="DP9" s="610"/>
      <c r="DQ9" s="614">
        <v>794714</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99854</v>
      </c>
      <c r="BH10" s="609"/>
      <c r="BI10" s="609"/>
      <c r="BJ10" s="609"/>
      <c r="BK10" s="609"/>
      <c r="BL10" s="609"/>
      <c r="BM10" s="609"/>
      <c r="BN10" s="610"/>
      <c r="BO10" s="646">
        <v>1.6</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3179</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179</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767077</v>
      </c>
      <c r="S11" s="609"/>
      <c r="T11" s="609"/>
      <c r="U11" s="609"/>
      <c r="V11" s="609"/>
      <c r="W11" s="609"/>
      <c r="X11" s="609"/>
      <c r="Y11" s="610"/>
      <c r="Z11" s="611">
        <v>6.2</v>
      </c>
      <c r="AA11" s="612"/>
      <c r="AB11" s="612"/>
      <c r="AC11" s="613"/>
      <c r="AD11" s="614">
        <v>767077</v>
      </c>
      <c r="AE11" s="609"/>
      <c r="AF11" s="609"/>
      <c r="AG11" s="609"/>
      <c r="AH11" s="609"/>
      <c r="AI11" s="609"/>
      <c r="AJ11" s="609"/>
      <c r="AK11" s="610"/>
      <c r="AL11" s="611">
        <v>10.1</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937477</v>
      </c>
      <c r="BH11" s="609"/>
      <c r="BI11" s="609"/>
      <c r="BJ11" s="609"/>
      <c r="BK11" s="609"/>
      <c r="BL11" s="609"/>
      <c r="BM11" s="609"/>
      <c r="BN11" s="610"/>
      <c r="BO11" s="646">
        <v>14.7</v>
      </c>
      <c r="BP11" s="646"/>
      <c r="BQ11" s="646"/>
      <c r="BR11" s="646"/>
      <c r="BS11" s="647" t="s">
        <v>122</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91821</v>
      </c>
      <c r="CS11" s="609"/>
      <c r="CT11" s="609"/>
      <c r="CU11" s="609"/>
      <c r="CV11" s="609"/>
      <c r="CW11" s="609"/>
      <c r="CX11" s="609"/>
      <c r="CY11" s="610"/>
      <c r="CZ11" s="646">
        <v>0.8</v>
      </c>
      <c r="DA11" s="646"/>
      <c r="DB11" s="646"/>
      <c r="DC11" s="646"/>
      <c r="DD11" s="614">
        <v>29149</v>
      </c>
      <c r="DE11" s="609"/>
      <c r="DF11" s="609"/>
      <c r="DG11" s="609"/>
      <c r="DH11" s="609"/>
      <c r="DI11" s="609"/>
      <c r="DJ11" s="609"/>
      <c r="DK11" s="609"/>
      <c r="DL11" s="609"/>
      <c r="DM11" s="609"/>
      <c r="DN11" s="609"/>
      <c r="DO11" s="609"/>
      <c r="DP11" s="610"/>
      <c r="DQ11" s="614">
        <v>80241</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3464289</v>
      </c>
      <c r="BH12" s="609"/>
      <c r="BI12" s="609"/>
      <c r="BJ12" s="609"/>
      <c r="BK12" s="609"/>
      <c r="BL12" s="609"/>
      <c r="BM12" s="609"/>
      <c r="BN12" s="610"/>
      <c r="BO12" s="646">
        <v>54.5</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1162651</v>
      </c>
      <c r="CS12" s="609"/>
      <c r="CT12" s="609"/>
      <c r="CU12" s="609"/>
      <c r="CV12" s="609"/>
      <c r="CW12" s="609"/>
      <c r="CX12" s="609"/>
      <c r="CY12" s="610"/>
      <c r="CZ12" s="646">
        <v>9.9</v>
      </c>
      <c r="DA12" s="646"/>
      <c r="DB12" s="646"/>
      <c r="DC12" s="646"/>
      <c r="DD12" s="614">
        <v>1017163</v>
      </c>
      <c r="DE12" s="609"/>
      <c r="DF12" s="609"/>
      <c r="DG12" s="609"/>
      <c r="DH12" s="609"/>
      <c r="DI12" s="609"/>
      <c r="DJ12" s="609"/>
      <c r="DK12" s="609"/>
      <c r="DL12" s="609"/>
      <c r="DM12" s="609"/>
      <c r="DN12" s="609"/>
      <c r="DO12" s="609"/>
      <c r="DP12" s="610"/>
      <c r="DQ12" s="614">
        <v>584381</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3448720</v>
      </c>
      <c r="BH13" s="609"/>
      <c r="BI13" s="609"/>
      <c r="BJ13" s="609"/>
      <c r="BK13" s="609"/>
      <c r="BL13" s="609"/>
      <c r="BM13" s="609"/>
      <c r="BN13" s="610"/>
      <c r="BO13" s="646">
        <v>54.2</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1542251</v>
      </c>
      <c r="CS13" s="609"/>
      <c r="CT13" s="609"/>
      <c r="CU13" s="609"/>
      <c r="CV13" s="609"/>
      <c r="CW13" s="609"/>
      <c r="CX13" s="609"/>
      <c r="CY13" s="610"/>
      <c r="CZ13" s="646">
        <v>13.1</v>
      </c>
      <c r="DA13" s="646"/>
      <c r="DB13" s="646"/>
      <c r="DC13" s="646"/>
      <c r="DD13" s="614">
        <v>870151</v>
      </c>
      <c r="DE13" s="609"/>
      <c r="DF13" s="609"/>
      <c r="DG13" s="609"/>
      <c r="DH13" s="609"/>
      <c r="DI13" s="609"/>
      <c r="DJ13" s="609"/>
      <c r="DK13" s="609"/>
      <c r="DL13" s="609"/>
      <c r="DM13" s="609"/>
      <c r="DN13" s="609"/>
      <c r="DO13" s="609"/>
      <c r="DP13" s="610"/>
      <c r="DQ13" s="614">
        <v>1173065</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182</v>
      </c>
      <c r="S14" s="609"/>
      <c r="T14" s="609"/>
      <c r="U14" s="609"/>
      <c r="V14" s="609"/>
      <c r="W14" s="609"/>
      <c r="X14" s="609"/>
      <c r="Y14" s="610"/>
      <c r="Z14" s="646">
        <v>0</v>
      </c>
      <c r="AA14" s="646"/>
      <c r="AB14" s="646"/>
      <c r="AC14" s="646"/>
      <c r="AD14" s="647">
        <v>182</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69509</v>
      </c>
      <c r="BH14" s="609"/>
      <c r="BI14" s="609"/>
      <c r="BJ14" s="609"/>
      <c r="BK14" s="609"/>
      <c r="BL14" s="609"/>
      <c r="BM14" s="609"/>
      <c r="BN14" s="610"/>
      <c r="BO14" s="646">
        <v>1.1000000000000001</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413661</v>
      </c>
      <c r="CS14" s="609"/>
      <c r="CT14" s="609"/>
      <c r="CU14" s="609"/>
      <c r="CV14" s="609"/>
      <c r="CW14" s="609"/>
      <c r="CX14" s="609"/>
      <c r="CY14" s="610"/>
      <c r="CZ14" s="646">
        <v>3.5</v>
      </c>
      <c r="DA14" s="646"/>
      <c r="DB14" s="646"/>
      <c r="DC14" s="646"/>
      <c r="DD14" s="614">
        <v>7565</v>
      </c>
      <c r="DE14" s="609"/>
      <c r="DF14" s="609"/>
      <c r="DG14" s="609"/>
      <c r="DH14" s="609"/>
      <c r="DI14" s="609"/>
      <c r="DJ14" s="609"/>
      <c r="DK14" s="609"/>
      <c r="DL14" s="609"/>
      <c r="DM14" s="609"/>
      <c r="DN14" s="609"/>
      <c r="DO14" s="609"/>
      <c r="DP14" s="610"/>
      <c r="DQ14" s="614">
        <v>409463</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189284</v>
      </c>
      <c r="BH15" s="609"/>
      <c r="BI15" s="609"/>
      <c r="BJ15" s="609"/>
      <c r="BK15" s="609"/>
      <c r="BL15" s="609"/>
      <c r="BM15" s="609"/>
      <c r="BN15" s="610"/>
      <c r="BO15" s="646">
        <v>3</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1711605</v>
      </c>
      <c r="CS15" s="609"/>
      <c r="CT15" s="609"/>
      <c r="CU15" s="609"/>
      <c r="CV15" s="609"/>
      <c r="CW15" s="609"/>
      <c r="CX15" s="609"/>
      <c r="CY15" s="610"/>
      <c r="CZ15" s="646">
        <v>14.5</v>
      </c>
      <c r="DA15" s="646"/>
      <c r="DB15" s="646"/>
      <c r="DC15" s="646"/>
      <c r="DD15" s="614">
        <v>655377</v>
      </c>
      <c r="DE15" s="609"/>
      <c r="DF15" s="609"/>
      <c r="DG15" s="609"/>
      <c r="DH15" s="609"/>
      <c r="DI15" s="609"/>
      <c r="DJ15" s="609"/>
      <c r="DK15" s="609"/>
      <c r="DL15" s="609"/>
      <c r="DM15" s="609"/>
      <c r="DN15" s="609"/>
      <c r="DO15" s="609"/>
      <c r="DP15" s="610"/>
      <c r="DQ15" s="614">
        <v>916963</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22821</v>
      </c>
      <c r="S16" s="609"/>
      <c r="T16" s="609"/>
      <c r="U16" s="609"/>
      <c r="V16" s="609"/>
      <c r="W16" s="609"/>
      <c r="X16" s="609"/>
      <c r="Y16" s="610"/>
      <c r="Z16" s="646">
        <v>0.2</v>
      </c>
      <c r="AA16" s="646"/>
      <c r="AB16" s="646"/>
      <c r="AC16" s="646"/>
      <c r="AD16" s="647">
        <v>22821</v>
      </c>
      <c r="AE16" s="647"/>
      <c r="AF16" s="647"/>
      <c r="AG16" s="647"/>
      <c r="AH16" s="647"/>
      <c r="AI16" s="647"/>
      <c r="AJ16" s="647"/>
      <c r="AK16" s="647"/>
      <c r="AL16" s="611">
        <v>0.3</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192763</v>
      </c>
      <c r="S17" s="609"/>
      <c r="T17" s="609"/>
      <c r="U17" s="609"/>
      <c r="V17" s="609"/>
      <c r="W17" s="609"/>
      <c r="X17" s="609"/>
      <c r="Y17" s="610"/>
      <c r="Z17" s="646">
        <v>1.6</v>
      </c>
      <c r="AA17" s="646"/>
      <c r="AB17" s="646"/>
      <c r="AC17" s="646"/>
      <c r="AD17" s="647">
        <v>192763</v>
      </c>
      <c r="AE17" s="647"/>
      <c r="AF17" s="647"/>
      <c r="AG17" s="647"/>
      <c r="AH17" s="647"/>
      <c r="AI17" s="647"/>
      <c r="AJ17" s="647"/>
      <c r="AK17" s="647"/>
      <c r="AL17" s="611">
        <v>2.5</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416651</v>
      </c>
      <c r="CS17" s="609"/>
      <c r="CT17" s="609"/>
      <c r="CU17" s="609"/>
      <c r="CV17" s="609"/>
      <c r="CW17" s="609"/>
      <c r="CX17" s="609"/>
      <c r="CY17" s="610"/>
      <c r="CZ17" s="646">
        <v>3.5</v>
      </c>
      <c r="DA17" s="646"/>
      <c r="DB17" s="646"/>
      <c r="DC17" s="646"/>
      <c r="DD17" s="614" t="s">
        <v>122</v>
      </c>
      <c r="DE17" s="609"/>
      <c r="DF17" s="609"/>
      <c r="DG17" s="609"/>
      <c r="DH17" s="609"/>
      <c r="DI17" s="609"/>
      <c r="DJ17" s="609"/>
      <c r="DK17" s="609"/>
      <c r="DL17" s="609"/>
      <c r="DM17" s="609"/>
      <c r="DN17" s="609"/>
      <c r="DO17" s="609"/>
      <c r="DP17" s="610"/>
      <c r="DQ17" s="614">
        <v>416651</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50286</v>
      </c>
      <c r="S18" s="609"/>
      <c r="T18" s="609"/>
      <c r="U18" s="609"/>
      <c r="V18" s="609"/>
      <c r="W18" s="609"/>
      <c r="X18" s="609"/>
      <c r="Y18" s="610"/>
      <c r="Z18" s="646">
        <v>0.4</v>
      </c>
      <c r="AA18" s="646"/>
      <c r="AB18" s="646"/>
      <c r="AC18" s="646"/>
      <c r="AD18" s="647">
        <v>50286</v>
      </c>
      <c r="AE18" s="647"/>
      <c r="AF18" s="647"/>
      <c r="AG18" s="647"/>
      <c r="AH18" s="647"/>
      <c r="AI18" s="647"/>
      <c r="AJ18" s="647"/>
      <c r="AK18" s="647"/>
      <c r="AL18" s="611">
        <v>0.7</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40525</v>
      </c>
      <c r="S19" s="609"/>
      <c r="T19" s="609"/>
      <c r="U19" s="609"/>
      <c r="V19" s="609"/>
      <c r="W19" s="609"/>
      <c r="X19" s="609"/>
      <c r="Y19" s="610"/>
      <c r="Z19" s="646">
        <v>0.3</v>
      </c>
      <c r="AA19" s="646"/>
      <c r="AB19" s="646"/>
      <c r="AC19" s="646"/>
      <c r="AD19" s="647">
        <v>40525</v>
      </c>
      <c r="AE19" s="647"/>
      <c r="AF19" s="647"/>
      <c r="AG19" s="647"/>
      <c r="AH19" s="647"/>
      <c r="AI19" s="647"/>
      <c r="AJ19" s="647"/>
      <c r="AK19" s="647"/>
      <c r="AL19" s="611">
        <v>0.5</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9761</v>
      </c>
      <c r="S20" s="609"/>
      <c r="T20" s="609"/>
      <c r="U20" s="609"/>
      <c r="V20" s="609"/>
      <c r="W20" s="609"/>
      <c r="X20" s="609"/>
      <c r="Y20" s="610"/>
      <c r="Z20" s="646">
        <v>0.1</v>
      </c>
      <c r="AA20" s="646"/>
      <c r="AB20" s="646"/>
      <c r="AC20" s="646"/>
      <c r="AD20" s="647">
        <v>9761</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11772382</v>
      </c>
      <c r="CS20" s="609"/>
      <c r="CT20" s="609"/>
      <c r="CU20" s="609"/>
      <c r="CV20" s="609"/>
      <c r="CW20" s="609"/>
      <c r="CX20" s="609"/>
      <c r="CY20" s="610"/>
      <c r="CZ20" s="646">
        <v>100</v>
      </c>
      <c r="DA20" s="646"/>
      <c r="DB20" s="646"/>
      <c r="DC20" s="646"/>
      <c r="DD20" s="614">
        <v>2741217</v>
      </c>
      <c r="DE20" s="609"/>
      <c r="DF20" s="609"/>
      <c r="DG20" s="609"/>
      <c r="DH20" s="609"/>
      <c r="DI20" s="609"/>
      <c r="DJ20" s="609"/>
      <c r="DK20" s="609"/>
      <c r="DL20" s="609"/>
      <c r="DM20" s="609"/>
      <c r="DN20" s="609"/>
      <c r="DO20" s="609"/>
      <c r="DP20" s="610"/>
      <c r="DQ20" s="614">
        <v>8327737</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19536</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19536</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4109082</v>
      </c>
      <c r="CS24" s="664"/>
      <c r="CT24" s="664"/>
      <c r="CU24" s="664"/>
      <c r="CV24" s="664"/>
      <c r="CW24" s="664"/>
      <c r="CX24" s="664"/>
      <c r="CY24" s="689"/>
      <c r="CZ24" s="690">
        <v>34.9</v>
      </c>
      <c r="DA24" s="672"/>
      <c r="DB24" s="672"/>
      <c r="DC24" s="692"/>
      <c r="DD24" s="688">
        <v>3018821</v>
      </c>
      <c r="DE24" s="664"/>
      <c r="DF24" s="664"/>
      <c r="DG24" s="664"/>
      <c r="DH24" s="664"/>
      <c r="DI24" s="664"/>
      <c r="DJ24" s="664"/>
      <c r="DK24" s="689"/>
      <c r="DL24" s="688">
        <v>2839629</v>
      </c>
      <c r="DM24" s="664"/>
      <c r="DN24" s="664"/>
      <c r="DO24" s="664"/>
      <c r="DP24" s="664"/>
      <c r="DQ24" s="664"/>
      <c r="DR24" s="664"/>
      <c r="DS24" s="664"/>
      <c r="DT24" s="664"/>
      <c r="DU24" s="664"/>
      <c r="DV24" s="689"/>
      <c r="DW24" s="690">
        <v>37.5</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7574763</v>
      </c>
      <c r="S25" s="609"/>
      <c r="T25" s="609"/>
      <c r="U25" s="609"/>
      <c r="V25" s="609"/>
      <c r="W25" s="609"/>
      <c r="X25" s="609"/>
      <c r="Y25" s="610"/>
      <c r="Z25" s="646">
        <v>61.7</v>
      </c>
      <c r="AA25" s="646"/>
      <c r="AB25" s="646"/>
      <c r="AC25" s="646"/>
      <c r="AD25" s="647">
        <v>7555227</v>
      </c>
      <c r="AE25" s="647"/>
      <c r="AF25" s="647"/>
      <c r="AG25" s="647"/>
      <c r="AH25" s="647"/>
      <c r="AI25" s="647"/>
      <c r="AJ25" s="647"/>
      <c r="AK25" s="647"/>
      <c r="AL25" s="611">
        <v>99.7</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2030944</v>
      </c>
      <c r="CS25" s="621"/>
      <c r="CT25" s="621"/>
      <c r="CU25" s="621"/>
      <c r="CV25" s="621"/>
      <c r="CW25" s="621"/>
      <c r="CX25" s="621"/>
      <c r="CY25" s="622"/>
      <c r="CZ25" s="611">
        <v>17.3</v>
      </c>
      <c r="DA25" s="623"/>
      <c r="DB25" s="623"/>
      <c r="DC25" s="624"/>
      <c r="DD25" s="614">
        <v>1844454</v>
      </c>
      <c r="DE25" s="621"/>
      <c r="DF25" s="621"/>
      <c r="DG25" s="621"/>
      <c r="DH25" s="621"/>
      <c r="DI25" s="621"/>
      <c r="DJ25" s="621"/>
      <c r="DK25" s="622"/>
      <c r="DL25" s="614">
        <v>1839202</v>
      </c>
      <c r="DM25" s="621"/>
      <c r="DN25" s="621"/>
      <c r="DO25" s="621"/>
      <c r="DP25" s="621"/>
      <c r="DQ25" s="621"/>
      <c r="DR25" s="621"/>
      <c r="DS25" s="621"/>
      <c r="DT25" s="621"/>
      <c r="DU25" s="621"/>
      <c r="DV25" s="622"/>
      <c r="DW25" s="611">
        <v>24.3</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3982</v>
      </c>
      <c r="S26" s="609"/>
      <c r="T26" s="609"/>
      <c r="U26" s="609"/>
      <c r="V26" s="609"/>
      <c r="W26" s="609"/>
      <c r="X26" s="609"/>
      <c r="Y26" s="610"/>
      <c r="Z26" s="646">
        <v>0</v>
      </c>
      <c r="AA26" s="646"/>
      <c r="AB26" s="646"/>
      <c r="AC26" s="646"/>
      <c r="AD26" s="647">
        <v>3982</v>
      </c>
      <c r="AE26" s="647"/>
      <c r="AF26" s="647"/>
      <c r="AG26" s="647"/>
      <c r="AH26" s="647"/>
      <c r="AI26" s="647"/>
      <c r="AJ26" s="647"/>
      <c r="AK26" s="647"/>
      <c r="AL26" s="611">
        <v>0.1</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1052571</v>
      </c>
      <c r="CS26" s="609"/>
      <c r="CT26" s="609"/>
      <c r="CU26" s="609"/>
      <c r="CV26" s="609"/>
      <c r="CW26" s="609"/>
      <c r="CX26" s="609"/>
      <c r="CY26" s="610"/>
      <c r="CZ26" s="611">
        <v>8.9</v>
      </c>
      <c r="DA26" s="623"/>
      <c r="DB26" s="623"/>
      <c r="DC26" s="624"/>
      <c r="DD26" s="614">
        <v>942771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9628</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6357926</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1662665</v>
      </c>
      <c r="CS27" s="621"/>
      <c r="CT27" s="621"/>
      <c r="CU27" s="621"/>
      <c r="CV27" s="621"/>
      <c r="CW27" s="621"/>
      <c r="CX27" s="621"/>
      <c r="CY27" s="622"/>
      <c r="CZ27" s="611">
        <v>14.1</v>
      </c>
      <c r="DA27" s="623"/>
      <c r="DB27" s="623"/>
      <c r="DC27" s="624"/>
      <c r="DD27" s="614">
        <v>758894</v>
      </c>
      <c r="DE27" s="621"/>
      <c r="DF27" s="621"/>
      <c r="DG27" s="621"/>
      <c r="DH27" s="621"/>
      <c r="DI27" s="621"/>
      <c r="DJ27" s="621"/>
      <c r="DK27" s="622"/>
      <c r="DL27" s="614">
        <v>584954</v>
      </c>
      <c r="DM27" s="621"/>
      <c r="DN27" s="621"/>
      <c r="DO27" s="621"/>
      <c r="DP27" s="621"/>
      <c r="DQ27" s="621"/>
      <c r="DR27" s="621"/>
      <c r="DS27" s="621"/>
      <c r="DT27" s="621"/>
      <c r="DU27" s="621"/>
      <c r="DV27" s="622"/>
      <c r="DW27" s="611">
        <v>7.7</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79390</v>
      </c>
      <c r="S28" s="609"/>
      <c r="T28" s="609"/>
      <c r="U28" s="609"/>
      <c r="V28" s="609"/>
      <c r="W28" s="609"/>
      <c r="X28" s="609"/>
      <c r="Y28" s="610"/>
      <c r="Z28" s="646">
        <v>0.6</v>
      </c>
      <c r="AA28" s="646"/>
      <c r="AB28" s="646"/>
      <c r="AC28" s="646"/>
      <c r="AD28" s="647">
        <v>22095</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415473</v>
      </c>
      <c r="CS28" s="609"/>
      <c r="CT28" s="609"/>
      <c r="CU28" s="609"/>
      <c r="CV28" s="609"/>
      <c r="CW28" s="609"/>
      <c r="CX28" s="609"/>
      <c r="CY28" s="610"/>
      <c r="CZ28" s="611">
        <v>3.5</v>
      </c>
      <c r="DA28" s="623"/>
      <c r="DB28" s="623"/>
      <c r="DC28" s="624"/>
      <c r="DD28" s="614">
        <v>415473</v>
      </c>
      <c r="DE28" s="609"/>
      <c r="DF28" s="609"/>
      <c r="DG28" s="609"/>
      <c r="DH28" s="609"/>
      <c r="DI28" s="609"/>
      <c r="DJ28" s="609"/>
      <c r="DK28" s="610"/>
      <c r="DL28" s="614">
        <v>415473</v>
      </c>
      <c r="DM28" s="609"/>
      <c r="DN28" s="609"/>
      <c r="DO28" s="609"/>
      <c r="DP28" s="609"/>
      <c r="DQ28" s="609"/>
      <c r="DR28" s="609"/>
      <c r="DS28" s="609"/>
      <c r="DT28" s="609"/>
      <c r="DU28" s="609"/>
      <c r="DV28" s="610"/>
      <c r="DW28" s="611">
        <v>5.5</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22207</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415473</v>
      </c>
      <c r="CS29" s="621"/>
      <c r="CT29" s="621"/>
      <c r="CU29" s="621"/>
      <c r="CV29" s="621"/>
      <c r="CW29" s="621"/>
      <c r="CX29" s="621"/>
      <c r="CY29" s="622"/>
      <c r="CZ29" s="611">
        <v>3.5</v>
      </c>
      <c r="DA29" s="623"/>
      <c r="DB29" s="623"/>
      <c r="DC29" s="624"/>
      <c r="DD29" s="614">
        <v>415473</v>
      </c>
      <c r="DE29" s="621"/>
      <c r="DF29" s="621"/>
      <c r="DG29" s="621"/>
      <c r="DH29" s="621"/>
      <c r="DI29" s="621"/>
      <c r="DJ29" s="621"/>
      <c r="DK29" s="622"/>
      <c r="DL29" s="614">
        <v>415473</v>
      </c>
      <c r="DM29" s="621"/>
      <c r="DN29" s="621"/>
      <c r="DO29" s="621"/>
      <c r="DP29" s="621"/>
      <c r="DQ29" s="621"/>
      <c r="DR29" s="621"/>
      <c r="DS29" s="621"/>
      <c r="DT29" s="621"/>
      <c r="DU29" s="621"/>
      <c r="DV29" s="622"/>
      <c r="DW29" s="611">
        <v>5.5</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1213184</v>
      </c>
      <c r="S30" s="609"/>
      <c r="T30" s="609"/>
      <c r="U30" s="609"/>
      <c r="V30" s="609"/>
      <c r="W30" s="609"/>
      <c r="X30" s="609"/>
      <c r="Y30" s="610"/>
      <c r="Z30" s="646">
        <v>9.9</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387573</v>
      </c>
      <c r="CS30" s="609"/>
      <c r="CT30" s="609"/>
      <c r="CU30" s="609"/>
      <c r="CV30" s="609"/>
      <c r="CW30" s="609"/>
      <c r="CX30" s="609"/>
      <c r="CY30" s="610"/>
      <c r="CZ30" s="611">
        <v>3.3</v>
      </c>
      <c r="DA30" s="623"/>
      <c r="DB30" s="623"/>
      <c r="DC30" s="624"/>
      <c r="DD30" s="614">
        <v>387573</v>
      </c>
      <c r="DE30" s="609"/>
      <c r="DF30" s="609"/>
      <c r="DG30" s="609"/>
      <c r="DH30" s="609"/>
      <c r="DI30" s="609"/>
      <c r="DJ30" s="609"/>
      <c r="DK30" s="610"/>
      <c r="DL30" s="614">
        <v>387573</v>
      </c>
      <c r="DM30" s="609"/>
      <c r="DN30" s="609"/>
      <c r="DO30" s="609"/>
      <c r="DP30" s="609"/>
      <c r="DQ30" s="609"/>
      <c r="DR30" s="609"/>
      <c r="DS30" s="609"/>
      <c r="DT30" s="609"/>
      <c r="DU30" s="609"/>
      <c r="DV30" s="610"/>
      <c r="DW30" s="611">
        <v>5.0999999999999996</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99.6</v>
      </c>
      <c r="BH31" s="671"/>
      <c r="BI31" s="671"/>
      <c r="BJ31" s="671"/>
      <c r="BK31" s="671"/>
      <c r="BL31" s="671"/>
      <c r="BM31" s="672">
        <v>98.9</v>
      </c>
      <c r="BN31" s="671"/>
      <c r="BO31" s="671"/>
      <c r="BP31" s="671"/>
      <c r="BQ31" s="673"/>
      <c r="BR31" s="670">
        <v>99.6</v>
      </c>
      <c r="BS31" s="671"/>
      <c r="BT31" s="671"/>
      <c r="BU31" s="671"/>
      <c r="BV31" s="671"/>
      <c r="BW31" s="671"/>
      <c r="BX31" s="672">
        <v>98.9</v>
      </c>
      <c r="BY31" s="671"/>
      <c r="BZ31" s="671"/>
      <c r="CA31" s="671"/>
      <c r="CB31" s="673"/>
      <c r="CD31" s="629"/>
      <c r="CE31" s="630"/>
      <c r="CF31" s="605" t="s">
        <v>301</v>
      </c>
      <c r="CG31" s="606"/>
      <c r="CH31" s="606"/>
      <c r="CI31" s="606"/>
      <c r="CJ31" s="606"/>
      <c r="CK31" s="606"/>
      <c r="CL31" s="606"/>
      <c r="CM31" s="606"/>
      <c r="CN31" s="606"/>
      <c r="CO31" s="606"/>
      <c r="CP31" s="606"/>
      <c r="CQ31" s="607"/>
      <c r="CR31" s="608">
        <v>27900</v>
      </c>
      <c r="CS31" s="621"/>
      <c r="CT31" s="621"/>
      <c r="CU31" s="621"/>
      <c r="CV31" s="621"/>
      <c r="CW31" s="621"/>
      <c r="CX31" s="621"/>
      <c r="CY31" s="622"/>
      <c r="CZ31" s="611">
        <v>0.2</v>
      </c>
      <c r="DA31" s="623"/>
      <c r="DB31" s="623"/>
      <c r="DC31" s="624"/>
      <c r="DD31" s="614">
        <v>27900</v>
      </c>
      <c r="DE31" s="621"/>
      <c r="DF31" s="621"/>
      <c r="DG31" s="621"/>
      <c r="DH31" s="621"/>
      <c r="DI31" s="621"/>
      <c r="DJ31" s="621"/>
      <c r="DK31" s="622"/>
      <c r="DL31" s="614">
        <v>27900</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1039029</v>
      </c>
      <c r="S32" s="609"/>
      <c r="T32" s="609"/>
      <c r="U32" s="609"/>
      <c r="V32" s="609"/>
      <c r="W32" s="609"/>
      <c r="X32" s="609"/>
      <c r="Y32" s="610"/>
      <c r="Z32" s="646">
        <v>8.5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303</v>
      </c>
      <c r="AX32" s="605" t="s">
        <v>304</v>
      </c>
      <c r="AY32" s="606"/>
      <c r="AZ32" s="606"/>
      <c r="BA32" s="606"/>
      <c r="BB32" s="606"/>
      <c r="BC32" s="606"/>
      <c r="BD32" s="606"/>
      <c r="BE32" s="606"/>
      <c r="BF32" s="607"/>
      <c r="BG32" s="674">
        <v>99.4</v>
      </c>
      <c r="BH32" s="621"/>
      <c r="BI32" s="621"/>
      <c r="BJ32" s="621"/>
      <c r="BK32" s="621"/>
      <c r="BL32" s="621"/>
      <c r="BM32" s="612">
        <v>98.4</v>
      </c>
      <c r="BN32" s="621"/>
      <c r="BO32" s="621"/>
      <c r="BP32" s="621"/>
      <c r="BQ32" s="644"/>
      <c r="BR32" s="674">
        <v>99.5</v>
      </c>
      <c r="BS32" s="621"/>
      <c r="BT32" s="621"/>
      <c r="BU32" s="621"/>
      <c r="BV32" s="621"/>
      <c r="BW32" s="621"/>
      <c r="BX32" s="612">
        <v>98.4</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17071</v>
      </c>
      <c r="S33" s="609"/>
      <c r="T33" s="609"/>
      <c r="U33" s="609"/>
      <c r="V33" s="609"/>
      <c r="W33" s="609"/>
      <c r="X33" s="609"/>
      <c r="Y33" s="610"/>
      <c r="Z33" s="646">
        <v>0.1</v>
      </c>
      <c r="AA33" s="646"/>
      <c r="AB33" s="646"/>
      <c r="AC33" s="646"/>
      <c r="AD33" s="647">
        <v>1</v>
      </c>
      <c r="AE33" s="647"/>
      <c r="AF33" s="647"/>
      <c r="AG33" s="647"/>
      <c r="AH33" s="647"/>
      <c r="AI33" s="647"/>
      <c r="AJ33" s="647"/>
      <c r="AK33" s="647"/>
      <c r="AL33" s="611">
        <v>0</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99.7</v>
      </c>
      <c r="BH33" s="593"/>
      <c r="BI33" s="593"/>
      <c r="BJ33" s="593"/>
      <c r="BK33" s="593"/>
      <c r="BL33" s="593"/>
      <c r="BM33" s="639">
        <v>99.3</v>
      </c>
      <c r="BN33" s="593"/>
      <c r="BO33" s="593"/>
      <c r="BP33" s="593"/>
      <c r="BQ33" s="656"/>
      <c r="BR33" s="669">
        <v>99.7</v>
      </c>
      <c r="BS33" s="593"/>
      <c r="BT33" s="593"/>
      <c r="BU33" s="593"/>
      <c r="BV33" s="593"/>
      <c r="BW33" s="593"/>
      <c r="BX33" s="639">
        <v>99.3</v>
      </c>
      <c r="BY33" s="593"/>
      <c r="BZ33" s="593"/>
      <c r="CA33" s="593"/>
      <c r="CB33" s="656"/>
      <c r="CD33" s="605" t="s">
        <v>308</v>
      </c>
      <c r="CE33" s="606"/>
      <c r="CF33" s="606"/>
      <c r="CG33" s="606"/>
      <c r="CH33" s="606"/>
      <c r="CI33" s="606"/>
      <c r="CJ33" s="606"/>
      <c r="CK33" s="606"/>
      <c r="CL33" s="606"/>
      <c r="CM33" s="606"/>
      <c r="CN33" s="606"/>
      <c r="CO33" s="606"/>
      <c r="CP33" s="606"/>
      <c r="CQ33" s="607"/>
      <c r="CR33" s="608">
        <v>4922083</v>
      </c>
      <c r="CS33" s="621"/>
      <c r="CT33" s="621"/>
      <c r="CU33" s="621"/>
      <c r="CV33" s="621"/>
      <c r="CW33" s="621"/>
      <c r="CX33" s="621"/>
      <c r="CY33" s="622"/>
      <c r="CZ33" s="611">
        <v>41.8</v>
      </c>
      <c r="DA33" s="623"/>
      <c r="DB33" s="623"/>
      <c r="DC33" s="624"/>
      <c r="DD33" s="614">
        <v>4130387</v>
      </c>
      <c r="DE33" s="621"/>
      <c r="DF33" s="621"/>
      <c r="DG33" s="621"/>
      <c r="DH33" s="621"/>
      <c r="DI33" s="621"/>
      <c r="DJ33" s="621"/>
      <c r="DK33" s="622"/>
      <c r="DL33" s="614">
        <v>2827610</v>
      </c>
      <c r="DM33" s="621"/>
      <c r="DN33" s="621"/>
      <c r="DO33" s="621"/>
      <c r="DP33" s="621"/>
      <c r="DQ33" s="621"/>
      <c r="DR33" s="621"/>
      <c r="DS33" s="621"/>
      <c r="DT33" s="621"/>
      <c r="DU33" s="621"/>
      <c r="DV33" s="622"/>
      <c r="DW33" s="611">
        <v>37.299999999999997</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97743</v>
      </c>
      <c r="S34" s="609"/>
      <c r="T34" s="609"/>
      <c r="U34" s="609"/>
      <c r="V34" s="609"/>
      <c r="W34" s="609"/>
      <c r="X34" s="609"/>
      <c r="Y34" s="610"/>
      <c r="Z34" s="646">
        <v>0.8</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1615280</v>
      </c>
      <c r="CS34" s="609"/>
      <c r="CT34" s="609"/>
      <c r="CU34" s="609"/>
      <c r="CV34" s="609"/>
      <c r="CW34" s="609"/>
      <c r="CX34" s="609"/>
      <c r="CY34" s="610"/>
      <c r="CZ34" s="611">
        <v>13.7</v>
      </c>
      <c r="DA34" s="623"/>
      <c r="DB34" s="623"/>
      <c r="DC34" s="624"/>
      <c r="DD34" s="614">
        <v>1283286</v>
      </c>
      <c r="DE34" s="609"/>
      <c r="DF34" s="609"/>
      <c r="DG34" s="609"/>
      <c r="DH34" s="609"/>
      <c r="DI34" s="609"/>
      <c r="DJ34" s="609"/>
      <c r="DK34" s="610"/>
      <c r="DL34" s="614">
        <v>1116617</v>
      </c>
      <c r="DM34" s="609"/>
      <c r="DN34" s="609"/>
      <c r="DO34" s="609"/>
      <c r="DP34" s="609"/>
      <c r="DQ34" s="609"/>
      <c r="DR34" s="609"/>
      <c r="DS34" s="609"/>
      <c r="DT34" s="609"/>
      <c r="DU34" s="609"/>
      <c r="DV34" s="610"/>
      <c r="DW34" s="611">
        <v>14.7</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984740</v>
      </c>
      <c r="S35" s="609"/>
      <c r="T35" s="609"/>
      <c r="U35" s="609"/>
      <c r="V35" s="609"/>
      <c r="W35" s="609"/>
      <c r="X35" s="609"/>
      <c r="Y35" s="610"/>
      <c r="Z35" s="646">
        <v>8</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95016</v>
      </c>
      <c r="CS35" s="621"/>
      <c r="CT35" s="621"/>
      <c r="CU35" s="621"/>
      <c r="CV35" s="621"/>
      <c r="CW35" s="621"/>
      <c r="CX35" s="621"/>
      <c r="CY35" s="622"/>
      <c r="CZ35" s="611">
        <v>0.8</v>
      </c>
      <c r="DA35" s="623"/>
      <c r="DB35" s="623"/>
      <c r="DC35" s="624"/>
      <c r="DD35" s="614">
        <v>86842</v>
      </c>
      <c r="DE35" s="621"/>
      <c r="DF35" s="621"/>
      <c r="DG35" s="621"/>
      <c r="DH35" s="621"/>
      <c r="DI35" s="621"/>
      <c r="DJ35" s="621"/>
      <c r="DK35" s="622"/>
      <c r="DL35" s="614">
        <v>86842</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604166</v>
      </c>
      <c r="S36" s="609"/>
      <c r="T36" s="609"/>
      <c r="U36" s="609"/>
      <c r="V36" s="609"/>
      <c r="W36" s="609"/>
      <c r="X36" s="609"/>
      <c r="Y36" s="610"/>
      <c r="Z36" s="646">
        <v>4.9000000000000004</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1018478</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43805</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1511455</v>
      </c>
      <c r="CS36" s="609"/>
      <c r="CT36" s="609"/>
      <c r="CU36" s="609"/>
      <c r="CV36" s="609"/>
      <c r="CW36" s="609"/>
      <c r="CX36" s="609"/>
      <c r="CY36" s="610"/>
      <c r="CZ36" s="611">
        <v>12.8</v>
      </c>
      <c r="DA36" s="623"/>
      <c r="DB36" s="623"/>
      <c r="DC36" s="624"/>
      <c r="DD36" s="614">
        <v>1282686</v>
      </c>
      <c r="DE36" s="609"/>
      <c r="DF36" s="609"/>
      <c r="DG36" s="609"/>
      <c r="DH36" s="609"/>
      <c r="DI36" s="609"/>
      <c r="DJ36" s="609"/>
      <c r="DK36" s="610"/>
      <c r="DL36" s="614">
        <v>1029437</v>
      </c>
      <c r="DM36" s="609"/>
      <c r="DN36" s="609"/>
      <c r="DO36" s="609"/>
      <c r="DP36" s="609"/>
      <c r="DQ36" s="609"/>
      <c r="DR36" s="609"/>
      <c r="DS36" s="609"/>
      <c r="DT36" s="609"/>
      <c r="DU36" s="609"/>
      <c r="DV36" s="610"/>
      <c r="DW36" s="611">
        <v>13.6</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335127</v>
      </c>
      <c r="S37" s="609"/>
      <c r="T37" s="609"/>
      <c r="U37" s="609"/>
      <c r="V37" s="609"/>
      <c r="W37" s="609"/>
      <c r="X37" s="609"/>
      <c r="Y37" s="610"/>
      <c r="Z37" s="646">
        <v>2.7</v>
      </c>
      <c r="AA37" s="646"/>
      <c r="AB37" s="646"/>
      <c r="AC37" s="646"/>
      <c r="AD37" s="647" t="s">
        <v>122</v>
      </c>
      <c r="AE37" s="647"/>
      <c r="AF37" s="647"/>
      <c r="AG37" s="647"/>
      <c r="AH37" s="647"/>
      <c r="AI37" s="647"/>
      <c r="AJ37" s="647"/>
      <c r="AK37" s="647"/>
      <c r="AL37" s="611" t="s">
        <v>122</v>
      </c>
      <c r="AM37" s="612"/>
      <c r="AN37" s="612"/>
      <c r="AO37" s="648"/>
      <c r="AQ37" s="641" t="s">
        <v>320</v>
      </c>
      <c r="AR37" s="642"/>
      <c r="AS37" s="642"/>
      <c r="AT37" s="642"/>
      <c r="AU37" s="642"/>
      <c r="AV37" s="642"/>
      <c r="AW37" s="642"/>
      <c r="AX37" s="642"/>
      <c r="AY37" s="643"/>
      <c r="AZ37" s="608">
        <v>294640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-2091</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597566</v>
      </c>
      <c r="CS37" s="621"/>
      <c r="CT37" s="621"/>
      <c r="CU37" s="621"/>
      <c r="CV37" s="621"/>
      <c r="CW37" s="621"/>
      <c r="CX37" s="621"/>
      <c r="CY37" s="622"/>
      <c r="CZ37" s="611">
        <v>5.0999999999999996</v>
      </c>
      <c r="DA37" s="623"/>
      <c r="DB37" s="623"/>
      <c r="DC37" s="624"/>
      <c r="DD37" s="614">
        <v>592711</v>
      </c>
      <c r="DE37" s="621"/>
      <c r="DF37" s="621"/>
      <c r="DG37" s="621"/>
      <c r="DH37" s="621"/>
      <c r="DI37" s="621"/>
      <c r="DJ37" s="621"/>
      <c r="DK37" s="622"/>
      <c r="DL37" s="614">
        <v>592711</v>
      </c>
      <c r="DM37" s="621"/>
      <c r="DN37" s="621"/>
      <c r="DO37" s="621"/>
      <c r="DP37" s="621"/>
      <c r="DQ37" s="621"/>
      <c r="DR37" s="621"/>
      <c r="DS37" s="621"/>
      <c r="DT37" s="621"/>
      <c r="DU37" s="621"/>
      <c r="DV37" s="622"/>
      <c r="DW37" s="611">
        <v>7.8</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300000</v>
      </c>
      <c r="S38" s="609"/>
      <c r="T38" s="609"/>
      <c r="U38" s="609"/>
      <c r="V38" s="609"/>
      <c r="W38" s="609"/>
      <c r="X38" s="609"/>
      <c r="Y38" s="610"/>
      <c r="Z38" s="646">
        <v>2.4</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44036</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2304</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679802</v>
      </c>
      <c r="CS38" s="609"/>
      <c r="CT38" s="609"/>
      <c r="CU38" s="609"/>
      <c r="CV38" s="609"/>
      <c r="CW38" s="609"/>
      <c r="CX38" s="609"/>
      <c r="CY38" s="610"/>
      <c r="CZ38" s="611">
        <v>5.8</v>
      </c>
      <c r="DA38" s="623"/>
      <c r="DB38" s="623"/>
      <c r="DC38" s="624"/>
      <c r="DD38" s="614">
        <v>565404</v>
      </c>
      <c r="DE38" s="609"/>
      <c r="DF38" s="609"/>
      <c r="DG38" s="609"/>
      <c r="DH38" s="609"/>
      <c r="DI38" s="609"/>
      <c r="DJ38" s="609"/>
      <c r="DK38" s="610"/>
      <c r="DL38" s="614">
        <v>489456</v>
      </c>
      <c r="DM38" s="609"/>
      <c r="DN38" s="609"/>
      <c r="DO38" s="609"/>
      <c r="DP38" s="609"/>
      <c r="DQ38" s="609"/>
      <c r="DR38" s="609"/>
      <c r="DS38" s="609"/>
      <c r="DT38" s="609"/>
      <c r="DU38" s="609"/>
      <c r="DV38" s="610"/>
      <c r="DW38" s="611">
        <v>6.5</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3494</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872272</v>
      </c>
      <c r="CS39" s="621"/>
      <c r="CT39" s="621"/>
      <c r="CU39" s="621"/>
      <c r="CV39" s="621"/>
      <c r="CW39" s="621"/>
      <c r="CX39" s="621"/>
      <c r="CY39" s="622"/>
      <c r="CZ39" s="611">
        <v>7.4</v>
      </c>
      <c r="DA39" s="623"/>
      <c r="DB39" s="623"/>
      <c r="DC39" s="624"/>
      <c r="DD39" s="614">
        <v>806911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117</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148258</v>
      </c>
      <c r="CS40" s="609"/>
      <c r="CT40" s="609"/>
      <c r="CU40" s="609"/>
      <c r="CV40" s="609"/>
      <c r="CW40" s="609"/>
      <c r="CX40" s="609"/>
      <c r="CY40" s="610"/>
      <c r="CZ40" s="611">
        <v>1.3</v>
      </c>
      <c r="DA40" s="623"/>
      <c r="DB40" s="623"/>
      <c r="DC40" s="624"/>
      <c r="DD40" s="614">
        <v>105258</v>
      </c>
      <c r="DE40" s="609"/>
      <c r="DF40" s="609"/>
      <c r="DG40" s="609"/>
      <c r="DH40" s="609"/>
      <c r="DI40" s="609"/>
      <c r="DJ40" s="609"/>
      <c r="DK40" s="610"/>
      <c r="DL40" s="614">
        <v>105258</v>
      </c>
      <c r="DM40" s="609"/>
      <c r="DN40" s="609"/>
      <c r="DO40" s="609"/>
      <c r="DP40" s="609"/>
      <c r="DQ40" s="609"/>
      <c r="DR40" s="609"/>
      <c r="DS40" s="609"/>
      <c r="DT40" s="609"/>
      <c r="DU40" s="609"/>
      <c r="DV40" s="610"/>
      <c r="DW40" s="611">
        <v>1.4</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12281030</v>
      </c>
      <c r="S41" s="633"/>
      <c r="T41" s="633"/>
      <c r="U41" s="633"/>
      <c r="V41" s="633"/>
      <c r="W41" s="633"/>
      <c r="X41" s="633"/>
      <c r="Y41" s="636"/>
      <c r="Z41" s="637">
        <v>100</v>
      </c>
      <c r="AA41" s="637"/>
      <c r="AB41" s="637"/>
      <c r="AC41" s="637"/>
      <c r="AD41" s="638">
        <v>7581305</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171036</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508766</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321</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2741217</v>
      </c>
      <c r="CS42" s="621"/>
      <c r="CT42" s="621"/>
      <c r="CU42" s="621"/>
      <c r="CV42" s="621"/>
      <c r="CW42" s="621"/>
      <c r="CX42" s="621"/>
      <c r="CY42" s="622"/>
      <c r="CZ42" s="611">
        <v>23.3</v>
      </c>
      <c r="DA42" s="623"/>
      <c r="DB42" s="623"/>
      <c r="DC42" s="624"/>
      <c r="DD42" s="614">
        <v>1178529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23308</v>
      </c>
      <c r="CS43" s="621"/>
      <c r="CT43" s="621"/>
      <c r="CU43" s="621"/>
      <c r="CV43" s="621"/>
      <c r="CW43" s="621"/>
      <c r="CX43" s="621"/>
      <c r="CY43" s="622"/>
      <c r="CZ43" s="611">
        <v>0.2</v>
      </c>
      <c r="DA43" s="623"/>
      <c r="DB43" s="623"/>
      <c r="DC43" s="624"/>
      <c r="DD43" s="614">
        <v>23308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2741217</v>
      </c>
      <c r="CS44" s="609"/>
      <c r="CT44" s="609"/>
      <c r="CU44" s="609"/>
      <c r="CV44" s="609"/>
      <c r="CW44" s="609"/>
      <c r="CX44" s="609"/>
      <c r="CY44" s="610"/>
      <c r="CZ44" s="611">
        <v>23.3</v>
      </c>
      <c r="DA44" s="612"/>
      <c r="DB44" s="612"/>
      <c r="DC44" s="613"/>
      <c r="DD44" s="614">
        <v>1178529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1009593</v>
      </c>
      <c r="CS45" s="621"/>
      <c r="CT45" s="621"/>
      <c r="CU45" s="621"/>
      <c r="CV45" s="621"/>
      <c r="CW45" s="621"/>
      <c r="CX45" s="621"/>
      <c r="CY45" s="622"/>
      <c r="CZ45" s="611">
        <v>8.6</v>
      </c>
      <c r="DA45" s="623"/>
      <c r="DB45" s="623"/>
      <c r="DC45" s="624"/>
      <c r="DD45" s="614">
        <v>208014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1722706</v>
      </c>
      <c r="CS46" s="609"/>
      <c r="CT46" s="609"/>
      <c r="CU46" s="609"/>
      <c r="CV46" s="609"/>
      <c r="CW46" s="609"/>
      <c r="CX46" s="609"/>
      <c r="CY46" s="610"/>
      <c r="CZ46" s="611">
        <v>14.6</v>
      </c>
      <c r="DA46" s="612"/>
      <c r="DB46" s="612"/>
      <c r="DC46" s="613"/>
      <c r="DD46" s="614">
        <v>961597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11772382</v>
      </c>
      <c r="CS49" s="593"/>
      <c r="CT49" s="593"/>
      <c r="CU49" s="593"/>
      <c r="CV49" s="593"/>
      <c r="CW49" s="593"/>
      <c r="CX49" s="593"/>
      <c r="CY49" s="594"/>
      <c r="CZ49" s="595">
        <v>100</v>
      </c>
      <c r="DA49" s="596"/>
      <c r="DB49" s="596"/>
      <c r="DC49" s="597"/>
      <c r="DD49" s="598">
        <v>8327737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s6AveK3fJf+iWJMcFF1U1LH+HkV1x5yvx7BtjfI10SkO/66K6wRK7AqXwyjWWDRTifdhiLBM72Swp1Y6eAw9pA==" saltValue="gT3M2uK/IQR1+KaqO3pP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12112</v>
      </c>
      <c r="R7" s="1090"/>
      <c r="S7" s="1090"/>
      <c r="T7" s="1090"/>
      <c r="U7" s="1090"/>
      <c r="V7" s="1090">
        <v>11630</v>
      </c>
      <c r="W7" s="1090"/>
      <c r="X7" s="1090"/>
      <c r="Y7" s="1090"/>
      <c r="Z7" s="1090"/>
      <c r="AA7" s="1090">
        <v>482</v>
      </c>
      <c r="AB7" s="1090"/>
      <c r="AC7" s="1090"/>
      <c r="AD7" s="1090"/>
      <c r="AE7" s="1091"/>
      <c r="AF7" s="1092">
        <v>324</v>
      </c>
      <c r="AG7" s="1093"/>
      <c r="AH7" s="1093"/>
      <c r="AI7" s="1093"/>
      <c r="AJ7" s="1094"/>
      <c r="AK7" s="1095">
        <v>0</v>
      </c>
      <c r="AL7" s="1096"/>
      <c r="AM7" s="1096"/>
      <c r="AN7" s="1096"/>
      <c r="AO7" s="1096"/>
      <c r="AP7" s="1096">
        <v>3044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t="s">
        <v>376</v>
      </c>
      <c r="C8" s="1018"/>
      <c r="D8" s="1018"/>
      <c r="E8" s="1018"/>
      <c r="F8" s="1018"/>
      <c r="G8" s="1018"/>
      <c r="H8" s="1018"/>
      <c r="I8" s="1018"/>
      <c r="J8" s="1018"/>
      <c r="K8" s="1018"/>
      <c r="L8" s="1018"/>
      <c r="M8" s="1018"/>
      <c r="N8" s="1018"/>
      <c r="O8" s="1018"/>
      <c r="P8" s="1019"/>
      <c r="Q8" s="1025">
        <v>2</v>
      </c>
      <c r="R8" s="1026"/>
      <c r="S8" s="1026"/>
      <c r="T8" s="1026"/>
      <c r="U8" s="1026"/>
      <c r="V8" s="1026">
        <v>2</v>
      </c>
      <c r="W8" s="1026"/>
      <c r="X8" s="1026"/>
      <c r="Y8" s="1026"/>
      <c r="Z8" s="1026"/>
      <c r="AA8" s="1026" t="s">
        <v>549</v>
      </c>
      <c r="AB8" s="1026"/>
      <c r="AC8" s="1026"/>
      <c r="AD8" s="1026"/>
      <c r="AE8" s="1027"/>
      <c r="AF8" s="1022" t="s">
        <v>122</v>
      </c>
      <c r="AG8" s="1023"/>
      <c r="AH8" s="1023"/>
      <c r="AI8" s="1023"/>
      <c r="AJ8" s="1024"/>
      <c r="AK8" s="1067">
        <v>1</v>
      </c>
      <c r="AL8" s="1068"/>
      <c r="AM8" s="1068"/>
      <c r="AN8" s="1068"/>
      <c r="AO8" s="1068"/>
      <c r="AP8" s="1068" t="s">
        <v>549</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t="s">
        <v>377</v>
      </c>
      <c r="C9" s="1018"/>
      <c r="D9" s="1018"/>
      <c r="E9" s="1018"/>
      <c r="F9" s="1018"/>
      <c r="G9" s="1018"/>
      <c r="H9" s="1018"/>
      <c r="I9" s="1018"/>
      <c r="J9" s="1018"/>
      <c r="K9" s="1018"/>
      <c r="L9" s="1018"/>
      <c r="M9" s="1018"/>
      <c r="N9" s="1018"/>
      <c r="O9" s="1018"/>
      <c r="P9" s="1019"/>
      <c r="Q9" s="1025">
        <v>170</v>
      </c>
      <c r="R9" s="1026"/>
      <c r="S9" s="1026"/>
      <c r="T9" s="1026"/>
      <c r="U9" s="1026"/>
      <c r="V9" s="1026">
        <v>143</v>
      </c>
      <c r="W9" s="1026"/>
      <c r="X9" s="1026"/>
      <c r="Y9" s="1026"/>
      <c r="Z9" s="1026"/>
      <c r="AA9" s="1026">
        <v>27</v>
      </c>
      <c r="AB9" s="1026"/>
      <c r="AC9" s="1026"/>
      <c r="AD9" s="1026"/>
      <c r="AE9" s="1027"/>
      <c r="AF9" s="1022" t="s">
        <v>122</v>
      </c>
      <c r="AG9" s="1023"/>
      <c r="AH9" s="1023"/>
      <c r="AI9" s="1023"/>
      <c r="AJ9" s="1024"/>
      <c r="AK9" s="1067">
        <v>10</v>
      </c>
      <c r="AL9" s="1068"/>
      <c r="AM9" s="1068"/>
      <c r="AN9" s="1068"/>
      <c r="AO9" s="1068"/>
      <c r="AP9" s="1068" t="s">
        <v>549</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t="s">
        <v>378</v>
      </c>
      <c r="C10" s="1018"/>
      <c r="D10" s="1018"/>
      <c r="E10" s="1018"/>
      <c r="F10" s="1018"/>
      <c r="G10" s="1018"/>
      <c r="H10" s="1018"/>
      <c r="I10" s="1018"/>
      <c r="J10" s="1018"/>
      <c r="K10" s="1018"/>
      <c r="L10" s="1018"/>
      <c r="M10" s="1018"/>
      <c r="N10" s="1018"/>
      <c r="O10" s="1018"/>
      <c r="P10" s="1019"/>
      <c r="Q10" s="1025">
        <v>12</v>
      </c>
      <c r="R10" s="1026"/>
      <c r="S10" s="1026"/>
      <c r="T10" s="1026"/>
      <c r="U10" s="1026"/>
      <c r="V10" s="1026">
        <v>12</v>
      </c>
      <c r="W10" s="1026"/>
      <c r="X10" s="1026"/>
      <c r="Y10" s="1026"/>
      <c r="Z10" s="1026"/>
      <c r="AA10" s="1026" t="s">
        <v>549</v>
      </c>
      <c r="AB10" s="1026"/>
      <c r="AC10" s="1026"/>
      <c r="AD10" s="1026"/>
      <c r="AE10" s="1027"/>
      <c r="AF10" s="1022" t="s">
        <v>122</v>
      </c>
      <c r="AG10" s="1023"/>
      <c r="AH10" s="1023"/>
      <c r="AI10" s="1023"/>
      <c r="AJ10" s="1024"/>
      <c r="AK10" s="1067">
        <v>4</v>
      </c>
      <c r="AL10" s="1068"/>
      <c r="AM10" s="1068"/>
      <c r="AN10" s="1068"/>
      <c r="AO10" s="1068"/>
      <c r="AP10" s="1068" t="s">
        <v>549</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379</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380</v>
      </c>
      <c r="B23" s="924" t="s">
        <v>381</v>
      </c>
      <c r="C23" s="925"/>
      <c r="D23" s="925"/>
      <c r="E23" s="925"/>
      <c r="F23" s="925"/>
      <c r="G23" s="925"/>
      <c r="H23" s="925"/>
      <c r="I23" s="925"/>
      <c r="J23" s="925"/>
      <c r="K23" s="925"/>
      <c r="L23" s="925"/>
      <c r="M23" s="925"/>
      <c r="N23" s="925"/>
      <c r="O23" s="925"/>
      <c r="P23" s="935"/>
      <c r="Q23" s="1054">
        <v>12281</v>
      </c>
      <c r="R23" s="1048"/>
      <c r="S23" s="1048"/>
      <c r="T23" s="1048"/>
      <c r="U23" s="1048"/>
      <c r="V23" s="1048">
        <v>11772</v>
      </c>
      <c r="W23" s="1048"/>
      <c r="X23" s="1048"/>
      <c r="Y23" s="1048"/>
      <c r="Z23" s="1048"/>
      <c r="AA23" s="1048">
        <v>509</v>
      </c>
      <c r="AB23" s="1048"/>
      <c r="AC23" s="1048"/>
      <c r="AD23" s="1048"/>
      <c r="AE23" s="1055"/>
      <c r="AF23" s="1056">
        <v>324</v>
      </c>
      <c r="AG23" s="1048"/>
      <c r="AH23" s="1048"/>
      <c r="AI23" s="1048"/>
      <c r="AJ23" s="1057"/>
      <c r="AK23" s="1058"/>
      <c r="AL23" s="1059"/>
      <c r="AM23" s="1059"/>
      <c r="AN23" s="1059"/>
      <c r="AO23" s="1059"/>
      <c r="AP23" s="1048">
        <v>3044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382</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384</v>
      </c>
      <c r="R26" s="989"/>
      <c r="S26" s="989"/>
      <c r="T26" s="989"/>
      <c r="U26" s="990"/>
      <c r="V26" s="988" t="s">
        <v>385</v>
      </c>
      <c r="W26" s="989"/>
      <c r="X26" s="989"/>
      <c r="Y26" s="989"/>
      <c r="Z26" s="990"/>
      <c r="AA26" s="988" t="s">
        <v>386</v>
      </c>
      <c r="AB26" s="989"/>
      <c r="AC26" s="989"/>
      <c r="AD26" s="989"/>
      <c r="AE26" s="989"/>
      <c r="AF26" s="1042" t="s">
        <v>387</v>
      </c>
      <c r="AG26" s="995"/>
      <c r="AH26" s="995"/>
      <c r="AI26" s="995"/>
      <c r="AJ26" s="1043"/>
      <c r="AK26" s="989" t="s">
        <v>388</v>
      </c>
      <c r="AL26" s="989"/>
      <c r="AM26" s="989"/>
      <c r="AN26" s="989"/>
      <c r="AO26" s="990"/>
      <c r="AP26" s="988" t="s">
        <v>389</v>
      </c>
      <c r="AQ26" s="989"/>
      <c r="AR26" s="989"/>
      <c r="AS26" s="989"/>
      <c r="AT26" s="990"/>
      <c r="AU26" s="988" t="s">
        <v>390</v>
      </c>
      <c r="AV26" s="989"/>
      <c r="AW26" s="989"/>
      <c r="AX26" s="989"/>
      <c r="AY26" s="990"/>
      <c r="AZ26" s="988" t="s">
        <v>391</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392</v>
      </c>
      <c r="C28" s="1035"/>
      <c r="D28" s="1035"/>
      <c r="E28" s="1035"/>
      <c r="F28" s="1035"/>
      <c r="G28" s="1035"/>
      <c r="H28" s="1035"/>
      <c r="I28" s="1035"/>
      <c r="J28" s="1035"/>
      <c r="K28" s="1035"/>
      <c r="L28" s="1035"/>
      <c r="M28" s="1035"/>
      <c r="N28" s="1035"/>
      <c r="O28" s="1035"/>
      <c r="P28" s="1036"/>
      <c r="Q28" s="1037">
        <v>1813</v>
      </c>
      <c r="R28" s="1038"/>
      <c r="S28" s="1038"/>
      <c r="T28" s="1038"/>
      <c r="U28" s="1038"/>
      <c r="V28" s="1038">
        <v>1769</v>
      </c>
      <c r="W28" s="1038"/>
      <c r="X28" s="1038"/>
      <c r="Y28" s="1038"/>
      <c r="Z28" s="1038"/>
      <c r="AA28" s="1038">
        <v>44</v>
      </c>
      <c r="AB28" s="1038"/>
      <c r="AC28" s="1038"/>
      <c r="AD28" s="1038"/>
      <c r="AE28" s="1039"/>
      <c r="AF28" s="1040">
        <v>44</v>
      </c>
      <c r="AG28" s="1038"/>
      <c r="AH28" s="1038"/>
      <c r="AI28" s="1038"/>
      <c r="AJ28" s="1041"/>
      <c r="AK28" s="1029">
        <v>171</v>
      </c>
      <c r="AL28" s="1030"/>
      <c r="AM28" s="1030"/>
      <c r="AN28" s="1030"/>
      <c r="AO28" s="1030"/>
      <c r="AP28" s="1030" t="s">
        <v>549</v>
      </c>
      <c r="AQ28" s="1030"/>
      <c r="AR28" s="1030"/>
      <c r="AS28" s="1030"/>
      <c r="AT28" s="1030"/>
      <c r="AU28" s="1030" t="s">
        <v>549</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393</v>
      </c>
      <c r="C29" s="1018"/>
      <c r="D29" s="1018"/>
      <c r="E29" s="1018"/>
      <c r="F29" s="1018"/>
      <c r="G29" s="1018"/>
      <c r="H29" s="1018"/>
      <c r="I29" s="1018"/>
      <c r="J29" s="1018"/>
      <c r="K29" s="1018"/>
      <c r="L29" s="1018"/>
      <c r="M29" s="1018"/>
      <c r="N29" s="1018"/>
      <c r="O29" s="1018"/>
      <c r="P29" s="1019"/>
      <c r="Q29" s="1025">
        <v>380</v>
      </c>
      <c r="R29" s="1026"/>
      <c r="S29" s="1026"/>
      <c r="T29" s="1026"/>
      <c r="U29" s="1026"/>
      <c r="V29" s="1026">
        <v>379</v>
      </c>
      <c r="W29" s="1026"/>
      <c r="X29" s="1026"/>
      <c r="Y29" s="1026"/>
      <c r="Z29" s="1026"/>
      <c r="AA29" s="1026">
        <v>1</v>
      </c>
      <c r="AB29" s="1026"/>
      <c r="AC29" s="1026"/>
      <c r="AD29" s="1026"/>
      <c r="AE29" s="1027"/>
      <c r="AF29" s="1022">
        <v>1</v>
      </c>
      <c r="AG29" s="1023"/>
      <c r="AH29" s="1023"/>
      <c r="AI29" s="1023"/>
      <c r="AJ29" s="1024"/>
      <c r="AK29" s="967">
        <v>50</v>
      </c>
      <c r="AL29" s="958"/>
      <c r="AM29" s="958"/>
      <c r="AN29" s="958"/>
      <c r="AO29" s="958"/>
      <c r="AP29" s="958" t="s">
        <v>549</v>
      </c>
      <c r="AQ29" s="958"/>
      <c r="AR29" s="958"/>
      <c r="AS29" s="958"/>
      <c r="AT29" s="958"/>
      <c r="AU29" s="958" t="s">
        <v>549</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394</v>
      </c>
      <c r="C30" s="1018"/>
      <c r="D30" s="1018"/>
      <c r="E30" s="1018"/>
      <c r="F30" s="1018"/>
      <c r="G30" s="1018"/>
      <c r="H30" s="1018"/>
      <c r="I30" s="1018"/>
      <c r="J30" s="1018"/>
      <c r="K30" s="1018"/>
      <c r="L30" s="1018"/>
      <c r="M30" s="1018"/>
      <c r="N30" s="1018"/>
      <c r="O30" s="1018"/>
      <c r="P30" s="1019"/>
      <c r="Q30" s="1025">
        <v>1479</v>
      </c>
      <c r="R30" s="1026"/>
      <c r="S30" s="1026"/>
      <c r="T30" s="1026"/>
      <c r="U30" s="1026"/>
      <c r="V30" s="1026">
        <v>1477</v>
      </c>
      <c r="W30" s="1026"/>
      <c r="X30" s="1026"/>
      <c r="Y30" s="1026"/>
      <c r="Z30" s="1026"/>
      <c r="AA30" s="1026">
        <v>3</v>
      </c>
      <c r="AB30" s="1026"/>
      <c r="AC30" s="1026"/>
      <c r="AD30" s="1026"/>
      <c r="AE30" s="1027"/>
      <c r="AF30" s="1022">
        <v>3</v>
      </c>
      <c r="AG30" s="1023"/>
      <c r="AH30" s="1023"/>
      <c r="AI30" s="1023"/>
      <c r="AJ30" s="1024"/>
      <c r="AK30" s="967">
        <v>244</v>
      </c>
      <c r="AL30" s="958"/>
      <c r="AM30" s="958"/>
      <c r="AN30" s="958"/>
      <c r="AO30" s="958"/>
      <c r="AP30" s="958" t="s">
        <v>549</v>
      </c>
      <c r="AQ30" s="958"/>
      <c r="AR30" s="958"/>
      <c r="AS30" s="958"/>
      <c r="AT30" s="958"/>
      <c r="AU30" s="958" t="s">
        <v>549</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395</v>
      </c>
      <c r="C31" s="1018"/>
      <c r="D31" s="1018"/>
      <c r="E31" s="1018"/>
      <c r="F31" s="1018"/>
      <c r="G31" s="1018"/>
      <c r="H31" s="1018"/>
      <c r="I31" s="1018"/>
      <c r="J31" s="1018"/>
      <c r="K31" s="1018"/>
      <c r="L31" s="1018"/>
      <c r="M31" s="1018"/>
      <c r="N31" s="1018"/>
      <c r="O31" s="1018"/>
      <c r="P31" s="1019"/>
      <c r="Q31" s="1025">
        <v>664</v>
      </c>
      <c r="R31" s="1026"/>
      <c r="S31" s="1026"/>
      <c r="T31" s="1026"/>
      <c r="U31" s="1026"/>
      <c r="V31" s="1026">
        <v>634</v>
      </c>
      <c r="W31" s="1026"/>
      <c r="X31" s="1026"/>
      <c r="Y31" s="1026"/>
      <c r="Z31" s="1026"/>
      <c r="AA31" s="1026">
        <v>30</v>
      </c>
      <c r="AB31" s="1026"/>
      <c r="AC31" s="1026"/>
      <c r="AD31" s="1026"/>
      <c r="AE31" s="1027"/>
      <c r="AF31" s="1022">
        <v>56</v>
      </c>
      <c r="AG31" s="1023"/>
      <c r="AH31" s="1023"/>
      <c r="AI31" s="1023"/>
      <c r="AJ31" s="1024"/>
      <c r="AK31" s="967">
        <v>295</v>
      </c>
      <c r="AL31" s="958"/>
      <c r="AM31" s="958"/>
      <c r="AN31" s="958"/>
      <c r="AO31" s="958"/>
      <c r="AP31" s="958">
        <v>2431</v>
      </c>
      <c r="AQ31" s="958"/>
      <c r="AR31" s="958"/>
      <c r="AS31" s="958"/>
      <c r="AT31" s="958"/>
      <c r="AU31" s="958">
        <v>1704</v>
      </c>
      <c r="AV31" s="958"/>
      <c r="AW31" s="958"/>
      <c r="AX31" s="958"/>
      <c r="AY31" s="958"/>
      <c r="AZ31" s="1028" t="s">
        <v>549</v>
      </c>
      <c r="BA31" s="1028"/>
      <c r="BB31" s="1028"/>
      <c r="BC31" s="1028"/>
      <c r="BD31" s="1028"/>
      <c r="BE31" s="959" t="s">
        <v>396</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380</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103</v>
      </c>
      <c r="AG63" s="946"/>
      <c r="AH63" s="946"/>
      <c r="AI63" s="946"/>
      <c r="AJ63" s="1009"/>
      <c r="AK63" s="1010"/>
      <c r="AL63" s="950"/>
      <c r="AM63" s="950"/>
      <c r="AN63" s="950"/>
      <c r="AO63" s="950"/>
      <c r="AP63" s="946">
        <v>2431</v>
      </c>
      <c r="AQ63" s="946"/>
      <c r="AR63" s="946"/>
      <c r="AS63" s="946"/>
      <c r="AT63" s="946"/>
      <c r="AU63" s="946">
        <v>1704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384</v>
      </c>
      <c r="R66" s="989"/>
      <c r="S66" s="989"/>
      <c r="T66" s="989"/>
      <c r="U66" s="990"/>
      <c r="V66" s="988" t="s">
        <v>385</v>
      </c>
      <c r="W66" s="989"/>
      <c r="X66" s="989"/>
      <c r="Y66" s="989"/>
      <c r="Z66" s="990"/>
      <c r="AA66" s="988" t="s">
        <v>386</v>
      </c>
      <c r="AB66" s="989"/>
      <c r="AC66" s="989"/>
      <c r="AD66" s="989"/>
      <c r="AE66" s="990"/>
      <c r="AF66" s="994" t="s">
        <v>387</v>
      </c>
      <c r="AG66" s="995"/>
      <c r="AH66" s="995"/>
      <c r="AI66" s="995"/>
      <c r="AJ66" s="996"/>
      <c r="AK66" s="988" t="s">
        <v>388</v>
      </c>
      <c r="AL66" s="983"/>
      <c r="AM66" s="983"/>
      <c r="AN66" s="983"/>
      <c r="AO66" s="984"/>
      <c r="AP66" s="988" t="s">
        <v>389</v>
      </c>
      <c r="AQ66" s="989"/>
      <c r="AR66" s="989"/>
      <c r="AS66" s="989"/>
      <c r="AT66" s="990"/>
      <c r="AU66" s="988" t="s">
        <v>401</v>
      </c>
      <c r="AV66" s="989"/>
      <c r="AW66" s="989"/>
      <c r="AX66" s="989"/>
      <c r="AY66" s="990"/>
      <c r="AZ66" s="988" t="s">
        <v>477</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550</v>
      </c>
      <c r="C68" s="973"/>
      <c r="D68" s="973"/>
      <c r="E68" s="973"/>
      <c r="F68" s="973"/>
      <c r="G68" s="973"/>
      <c r="H68" s="973"/>
      <c r="I68" s="973"/>
      <c r="J68" s="973"/>
      <c r="K68" s="973"/>
      <c r="L68" s="973"/>
      <c r="M68" s="973"/>
      <c r="N68" s="973"/>
      <c r="O68" s="973"/>
      <c r="P68" s="974"/>
      <c r="Q68" s="975">
        <v>7139</v>
      </c>
      <c r="R68" s="969"/>
      <c r="S68" s="969"/>
      <c r="T68" s="969"/>
      <c r="U68" s="969"/>
      <c r="V68" s="969">
        <v>6167</v>
      </c>
      <c r="W68" s="969"/>
      <c r="X68" s="969"/>
      <c r="Y68" s="969"/>
      <c r="Z68" s="969"/>
      <c r="AA68" s="969">
        <v>972</v>
      </c>
      <c r="AB68" s="969"/>
      <c r="AC68" s="969"/>
      <c r="AD68" s="969"/>
      <c r="AE68" s="969"/>
      <c r="AF68" s="969">
        <v>972</v>
      </c>
      <c r="AG68" s="969"/>
      <c r="AH68" s="969"/>
      <c r="AI68" s="969"/>
      <c r="AJ68" s="969"/>
      <c r="AK68" s="969" t="s">
        <v>549</v>
      </c>
      <c r="AL68" s="969"/>
      <c r="AM68" s="969"/>
      <c r="AN68" s="969"/>
      <c r="AO68" s="969"/>
      <c r="AP68" s="969" t="s">
        <v>549</v>
      </c>
      <c r="AQ68" s="969"/>
      <c r="AR68" s="969"/>
      <c r="AS68" s="969"/>
      <c r="AT68" s="969"/>
      <c r="AU68" s="969" t="s">
        <v>549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551</v>
      </c>
      <c r="C69" s="962"/>
      <c r="D69" s="962"/>
      <c r="E69" s="962"/>
      <c r="F69" s="962"/>
      <c r="G69" s="962"/>
      <c r="H69" s="962"/>
      <c r="I69" s="962"/>
      <c r="J69" s="962"/>
      <c r="K69" s="962"/>
      <c r="L69" s="962"/>
      <c r="M69" s="962"/>
      <c r="N69" s="962"/>
      <c r="O69" s="962"/>
      <c r="P69" s="963"/>
      <c r="Q69" s="964">
        <v>2063</v>
      </c>
      <c r="R69" s="958"/>
      <c r="S69" s="958"/>
      <c r="T69" s="958"/>
      <c r="U69" s="958"/>
      <c r="V69" s="958">
        <v>1802</v>
      </c>
      <c r="W69" s="958"/>
      <c r="X69" s="958"/>
      <c r="Y69" s="958"/>
      <c r="Z69" s="958"/>
      <c r="AA69" s="958">
        <v>261</v>
      </c>
      <c r="AB69" s="958"/>
      <c r="AC69" s="958"/>
      <c r="AD69" s="958"/>
      <c r="AE69" s="958"/>
      <c r="AF69" s="958">
        <v>261</v>
      </c>
      <c r="AG69" s="958"/>
      <c r="AH69" s="958"/>
      <c r="AI69" s="958"/>
      <c r="AJ69" s="958"/>
      <c r="AK69" s="958" t="s">
        <v>549</v>
      </c>
      <c r="AL69" s="958"/>
      <c r="AM69" s="958"/>
      <c r="AN69" s="958"/>
      <c r="AO69" s="958"/>
      <c r="AP69" s="958" t="s">
        <v>549</v>
      </c>
      <c r="AQ69" s="958"/>
      <c r="AR69" s="958"/>
      <c r="AS69" s="958"/>
      <c r="AT69" s="958"/>
      <c r="AU69" s="958" t="s">
        <v>549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552</v>
      </c>
      <c r="C70" s="962"/>
      <c r="D70" s="962"/>
      <c r="E70" s="962"/>
      <c r="F70" s="962"/>
      <c r="G70" s="962"/>
      <c r="H70" s="962"/>
      <c r="I70" s="962"/>
      <c r="J70" s="962"/>
      <c r="K70" s="962"/>
      <c r="L70" s="962"/>
      <c r="M70" s="962"/>
      <c r="N70" s="962"/>
      <c r="O70" s="962"/>
      <c r="P70" s="963"/>
      <c r="Q70" s="964">
        <v>1017156</v>
      </c>
      <c r="R70" s="958"/>
      <c r="S70" s="958"/>
      <c r="T70" s="958"/>
      <c r="U70" s="958"/>
      <c r="V70" s="958">
        <v>995709</v>
      </c>
      <c r="W70" s="958"/>
      <c r="X70" s="958"/>
      <c r="Y70" s="958"/>
      <c r="Z70" s="958"/>
      <c r="AA70" s="958">
        <v>21447</v>
      </c>
      <c r="AB70" s="958"/>
      <c r="AC70" s="958"/>
      <c r="AD70" s="958"/>
      <c r="AE70" s="958"/>
      <c r="AF70" s="958">
        <v>21447</v>
      </c>
      <c r="AG70" s="958"/>
      <c r="AH70" s="958"/>
      <c r="AI70" s="958"/>
      <c r="AJ70" s="958"/>
      <c r="AK70" s="958">
        <v>1</v>
      </c>
      <c r="AL70" s="958"/>
      <c r="AM70" s="958"/>
      <c r="AN70" s="958"/>
      <c r="AO70" s="958"/>
      <c r="AP70" s="958" t="s">
        <v>549</v>
      </c>
      <c r="AQ70" s="958"/>
      <c r="AR70" s="958"/>
      <c r="AS70" s="958"/>
      <c r="AT70" s="958"/>
      <c r="AU70" s="958" t="s">
        <v>549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553</v>
      </c>
      <c r="C71" s="962"/>
      <c r="D71" s="962"/>
      <c r="E71" s="962"/>
      <c r="F71" s="962"/>
      <c r="G71" s="962"/>
      <c r="H71" s="962"/>
      <c r="I71" s="962"/>
      <c r="J71" s="962"/>
      <c r="K71" s="962"/>
      <c r="L71" s="962"/>
      <c r="M71" s="962"/>
      <c r="N71" s="962"/>
      <c r="O71" s="962"/>
      <c r="P71" s="963"/>
      <c r="Q71" s="964">
        <v>892</v>
      </c>
      <c r="R71" s="958"/>
      <c r="S71" s="958"/>
      <c r="T71" s="958"/>
      <c r="U71" s="958"/>
      <c r="V71" s="958">
        <v>875</v>
      </c>
      <c r="W71" s="958"/>
      <c r="X71" s="958"/>
      <c r="Y71" s="958"/>
      <c r="Z71" s="958"/>
      <c r="AA71" s="958">
        <v>17</v>
      </c>
      <c r="AB71" s="958"/>
      <c r="AC71" s="958"/>
      <c r="AD71" s="958"/>
      <c r="AE71" s="958"/>
      <c r="AF71" s="958">
        <v>17</v>
      </c>
      <c r="AG71" s="958"/>
      <c r="AH71" s="958"/>
      <c r="AI71" s="958"/>
      <c r="AJ71" s="958"/>
      <c r="AK71" s="958">
        <v>19</v>
      </c>
      <c r="AL71" s="958"/>
      <c r="AM71" s="958"/>
      <c r="AN71" s="958"/>
      <c r="AO71" s="958"/>
      <c r="AP71" s="958">
        <v>72</v>
      </c>
      <c r="AQ71" s="958"/>
      <c r="AR71" s="958"/>
      <c r="AS71" s="958"/>
      <c r="AT71" s="958"/>
      <c r="AU71" s="958">
        <v>34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554</v>
      </c>
      <c r="C72" s="962"/>
      <c r="D72" s="962"/>
      <c r="E72" s="962"/>
      <c r="F72" s="962"/>
      <c r="G72" s="962"/>
      <c r="H72" s="962"/>
      <c r="I72" s="962"/>
      <c r="J72" s="962"/>
      <c r="K72" s="962"/>
      <c r="L72" s="962"/>
      <c r="M72" s="962"/>
      <c r="N72" s="962"/>
      <c r="O72" s="962"/>
      <c r="P72" s="963"/>
      <c r="Q72" s="964">
        <v>1055</v>
      </c>
      <c r="R72" s="958"/>
      <c r="S72" s="958"/>
      <c r="T72" s="958"/>
      <c r="U72" s="958"/>
      <c r="V72" s="958">
        <v>942</v>
      </c>
      <c r="W72" s="958"/>
      <c r="X72" s="958"/>
      <c r="Y72" s="958"/>
      <c r="Z72" s="958"/>
      <c r="AA72" s="958">
        <v>113</v>
      </c>
      <c r="AB72" s="958"/>
      <c r="AC72" s="958"/>
      <c r="AD72" s="958"/>
      <c r="AE72" s="958"/>
      <c r="AF72" s="958">
        <v>817</v>
      </c>
      <c r="AG72" s="958"/>
      <c r="AH72" s="958"/>
      <c r="AI72" s="958"/>
      <c r="AJ72" s="958"/>
      <c r="AK72" s="958">
        <v>49</v>
      </c>
      <c r="AL72" s="958"/>
      <c r="AM72" s="958"/>
      <c r="AN72" s="958"/>
      <c r="AO72" s="958"/>
      <c r="AP72" s="958">
        <v>1254</v>
      </c>
      <c r="AQ72" s="958"/>
      <c r="AR72" s="958"/>
      <c r="AS72" s="958"/>
      <c r="AT72" s="958"/>
      <c r="AU72" s="958" t="s">
        <v>549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555</v>
      </c>
      <c r="C73" s="962"/>
      <c r="D73" s="962"/>
      <c r="E73" s="962"/>
      <c r="F73" s="962"/>
      <c r="G73" s="962"/>
      <c r="H73" s="962"/>
      <c r="I73" s="962"/>
      <c r="J73" s="962"/>
      <c r="K73" s="962"/>
      <c r="L73" s="962"/>
      <c r="M73" s="962"/>
      <c r="N73" s="962"/>
      <c r="O73" s="962"/>
      <c r="P73" s="963"/>
      <c r="Q73" s="964">
        <v>1205</v>
      </c>
      <c r="R73" s="958"/>
      <c r="S73" s="958"/>
      <c r="T73" s="958"/>
      <c r="U73" s="958"/>
      <c r="V73" s="958">
        <v>1167</v>
      </c>
      <c r="W73" s="958"/>
      <c r="X73" s="958"/>
      <c r="Y73" s="958"/>
      <c r="Z73" s="958"/>
      <c r="AA73" s="958">
        <v>38</v>
      </c>
      <c r="AB73" s="958"/>
      <c r="AC73" s="958"/>
      <c r="AD73" s="958"/>
      <c r="AE73" s="958"/>
      <c r="AF73" s="958">
        <v>38</v>
      </c>
      <c r="AG73" s="958"/>
      <c r="AH73" s="958"/>
      <c r="AI73" s="958"/>
      <c r="AJ73" s="958"/>
      <c r="AK73" s="958" t="s">
        <v>549</v>
      </c>
      <c r="AL73" s="958"/>
      <c r="AM73" s="958"/>
      <c r="AN73" s="958"/>
      <c r="AO73" s="958"/>
      <c r="AP73" s="958">
        <v>0</v>
      </c>
      <c r="AQ73" s="958"/>
      <c r="AR73" s="958"/>
      <c r="AS73" s="958"/>
      <c r="AT73" s="958"/>
      <c r="AU73" s="958" t="s">
        <v>549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556</v>
      </c>
      <c r="C74" s="962"/>
      <c r="D74" s="962"/>
      <c r="E74" s="962"/>
      <c r="F74" s="962"/>
      <c r="G74" s="962"/>
      <c r="H74" s="962"/>
      <c r="I74" s="962"/>
      <c r="J74" s="962"/>
      <c r="K74" s="962"/>
      <c r="L74" s="962"/>
      <c r="M74" s="962"/>
      <c r="N74" s="962"/>
      <c r="O74" s="962"/>
      <c r="P74" s="963"/>
      <c r="Q74" s="964">
        <v>206</v>
      </c>
      <c r="R74" s="958"/>
      <c r="S74" s="958"/>
      <c r="T74" s="958"/>
      <c r="U74" s="958"/>
      <c r="V74" s="958">
        <v>179</v>
      </c>
      <c r="W74" s="958"/>
      <c r="X74" s="958"/>
      <c r="Y74" s="958"/>
      <c r="Z74" s="958"/>
      <c r="AA74" s="958">
        <v>27</v>
      </c>
      <c r="AB74" s="958"/>
      <c r="AC74" s="958"/>
      <c r="AD74" s="958"/>
      <c r="AE74" s="958"/>
      <c r="AF74" s="958">
        <v>5</v>
      </c>
      <c r="AG74" s="958"/>
      <c r="AH74" s="958"/>
      <c r="AI74" s="958"/>
      <c r="AJ74" s="958"/>
      <c r="AK74" s="958" t="s">
        <v>549</v>
      </c>
      <c r="AL74" s="958"/>
      <c r="AM74" s="958"/>
      <c r="AN74" s="958"/>
      <c r="AO74" s="958"/>
      <c r="AP74" s="958" t="s">
        <v>549</v>
      </c>
      <c r="AQ74" s="958"/>
      <c r="AR74" s="958"/>
      <c r="AS74" s="958"/>
      <c r="AT74" s="958"/>
      <c r="AU74" s="958" t="s">
        <v>549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557</v>
      </c>
      <c r="C75" s="962"/>
      <c r="D75" s="962"/>
      <c r="E75" s="962"/>
      <c r="F75" s="962"/>
      <c r="G75" s="962"/>
      <c r="H75" s="962"/>
      <c r="I75" s="962"/>
      <c r="J75" s="962"/>
      <c r="K75" s="962"/>
      <c r="L75" s="962"/>
      <c r="M75" s="962"/>
      <c r="N75" s="962"/>
      <c r="O75" s="962"/>
      <c r="P75" s="963"/>
      <c r="Q75" s="965">
        <v>549</v>
      </c>
      <c r="R75" s="966"/>
      <c r="S75" s="966"/>
      <c r="T75" s="966"/>
      <c r="U75" s="967"/>
      <c r="V75" s="968">
        <v>506</v>
      </c>
      <c r="W75" s="966"/>
      <c r="X75" s="966"/>
      <c r="Y75" s="966"/>
      <c r="Z75" s="967"/>
      <c r="AA75" s="968">
        <v>43</v>
      </c>
      <c r="AB75" s="966"/>
      <c r="AC75" s="966"/>
      <c r="AD75" s="966"/>
      <c r="AE75" s="967"/>
      <c r="AF75" s="968">
        <v>43</v>
      </c>
      <c r="AG75" s="966"/>
      <c r="AH75" s="966"/>
      <c r="AI75" s="966"/>
      <c r="AJ75" s="967"/>
      <c r="AK75" s="968" t="s">
        <v>549</v>
      </c>
      <c r="AL75" s="966"/>
      <c r="AM75" s="966"/>
      <c r="AN75" s="966"/>
      <c r="AO75" s="967"/>
      <c r="AP75" s="968" t="s">
        <v>549</v>
      </c>
      <c r="AQ75" s="966"/>
      <c r="AR75" s="966"/>
      <c r="AS75" s="966"/>
      <c r="AT75" s="967"/>
      <c r="AU75" s="968" t="s">
        <v>549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380</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23600</v>
      </c>
      <c r="AG88" s="946"/>
      <c r="AH88" s="946"/>
      <c r="AI88" s="946"/>
      <c r="AJ88" s="946"/>
      <c r="AK88" s="950"/>
      <c r="AL88" s="950"/>
      <c r="AM88" s="950"/>
      <c r="AN88" s="950"/>
      <c r="AO88" s="950"/>
      <c r="AP88" s="946">
        <v>1326</v>
      </c>
      <c r="AQ88" s="946"/>
      <c r="AR88" s="946"/>
      <c r="AS88" s="946"/>
      <c r="AT88" s="946"/>
      <c r="AU88" s="946">
        <v>34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380</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234045</v>
      </c>
      <c r="AB110" s="876"/>
      <c r="AC110" s="876"/>
      <c r="AD110" s="876"/>
      <c r="AE110" s="877"/>
      <c r="AF110" s="878">
        <v>246394</v>
      </c>
      <c r="AG110" s="876"/>
      <c r="AH110" s="876"/>
      <c r="AI110" s="876"/>
      <c r="AJ110" s="877"/>
      <c r="AK110" s="878">
        <v>299666</v>
      </c>
      <c r="AL110" s="876"/>
      <c r="AM110" s="876"/>
      <c r="AN110" s="876"/>
      <c r="AO110" s="877"/>
      <c r="AP110" s="879">
        <v>4.4000000000000004</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2409526</v>
      </c>
      <c r="BR110" s="829"/>
      <c r="BS110" s="829"/>
      <c r="BT110" s="829"/>
      <c r="BU110" s="829"/>
      <c r="BV110" s="829">
        <v>3132002</v>
      </c>
      <c r="BW110" s="829"/>
      <c r="BX110" s="829"/>
      <c r="BY110" s="829"/>
      <c r="BZ110" s="829"/>
      <c r="CA110" s="829">
        <v>3044429</v>
      </c>
      <c r="CB110" s="829"/>
      <c r="CC110" s="829"/>
      <c r="CD110" s="829"/>
      <c r="CE110" s="829"/>
      <c r="CF110" s="853">
        <v>44.6</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2082942</v>
      </c>
      <c r="BR112" s="804"/>
      <c r="BS112" s="804"/>
      <c r="BT112" s="804"/>
      <c r="BU112" s="804"/>
      <c r="BV112" s="804">
        <v>1966751</v>
      </c>
      <c r="BW112" s="804"/>
      <c r="BX112" s="804"/>
      <c r="BY112" s="804"/>
      <c r="BZ112" s="804"/>
      <c r="CA112" s="804">
        <v>1704374</v>
      </c>
      <c r="CB112" s="804"/>
      <c r="CC112" s="804"/>
      <c r="CD112" s="804"/>
      <c r="CE112" s="804"/>
      <c r="CF112" s="862">
        <v>25</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252201</v>
      </c>
      <c r="AB113" s="906"/>
      <c r="AC113" s="906"/>
      <c r="AD113" s="906"/>
      <c r="AE113" s="907"/>
      <c r="AF113" s="908">
        <v>209524</v>
      </c>
      <c r="AG113" s="906"/>
      <c r="AH113" s="906"/>
      <c r="AI113" s="906"/>
      <c r="AJ113" s="907"/>
      <c r="AK113" s="908">
        <v>171004</v>
      </c>
      <c r="AL113" s="906"/>
      <c r="AM113" s="906"/>
      <c r="AN113" s="906"/>
      <c r="AO113" s="907"/>
      <c r="AP113" s="909">
        <v>2.5</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28206</v>
      </c>
      <c r="BR113" s="804"/>
      <c r="BS113" s="804"/>
      <c r="BT113" s="804"/>
      <c r="BU113" s="804"/>
      <c r="BV113" s="804">
        <v>35372</v>
      </c>
      <c r="BW113" s="804"/>
      <c r="BX113" s="804"/>
      <c r="BY113" s="804"/>
      <c r="BZ113" s="804"/>
      <c r="CA113" s="804">
        <v>33663</v>
      </c>
      <c r="CB113" s="804"/>
      <c r="CC113" s="804"/>
      <c r="CD113" s="804"/>
      <c r="CE113" s="804"/>
      <c r="CF113" s="862">
        <v>0.5</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20269</v>
      </c>
      <c r="AB114" s="767"/>
      <c r="AC114" s="767"/>
      <c r="AD114" s="767"/>
      <c r="AE114" s="768"/>
      <c r="AF114" s="769">
        <v>7961</v>
      </c>
      <c r="AG114" s="767"/>
      <c r="AH114" s="767"/>
      <c r="AI114" s="767"/>
      <c r="AJ114" s="768"/>
      <c r="AK114" s="769">
        <v>8017</v>
      </c>
      <c r="AL114" s="767"/>
      <c r="AM114" s="767"/>
      <c r="AN114" s="767"/>
      <c r="AO114" s="768"/>
      <c r="AP114" s="811">
        <v>0.1</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1579507</v>
      </c>
      <c r="BR114" s="804"/>
      <c r="BS114" s="804"/>
      <c r="BT114" s="804"/>
      <c r="BU114" s="804"/>
      <c r="BV114" s="804">
        <v>1585834</v>
      </c>
      <c r="BW114" s="804"/>
      <c r="BX114" s="804"/>
      <c r="BY114" s="804"/>
      <c r="BZ114" s="804"/>
      <c r="CA114" s="804">
        <v>1585055</v>
      </c>
      <c r="CB114" s="804"/>
      <c r="CC114" s="804"/>
      <c r="CD114" s="804"/>
      <c r="CE114" s="804"/>
      <c r="CF114" s="862">
        <v>23.2</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506515</v>
      </c>
      <c r="AB117" s="890"/>
      <c r="AC117" s="890"/>
      <c r="AD117" s="890"/>
      <c r="AE117" s="891"/>
      <c r="AF117" s="892">
        <v>463879</v>
      </c>
      <c r="AG117" s="890"/>
      <c r="AH117" s="890"/>
      <c r="AI117" s="890"/>
      <c r="AJ117" s="891"/>
      <c r="AK117" s="892">
        <v>478687</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443</v>
      </c>
      <c r="BP119" s="865"/>
      <c r="BQ119" s="866">
        <v>6100181</v>
      </c>
      <c r="BR119" s="832"/>
      <c r="BS119" s="832"/>
      <c r="BT119" s="832"/>
      <c r="BU119" s="832"/>
      <c r="BV119" s="832">
        <v>6719959</v>
      </c>
      <c r="BW119" s="832"/>
      <c r="BX119" s="832"/>
      <c r="BY119" s="832"/>
      <c r="BZ119" s="832"/>
      <c r="CA119" s="832">
        <v>6367521</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4219286</v>
      </c>
      <c r="BR120" s="829"/>
      <c r="BS120" s="829"/>
      <c r="BT120" s="829"/>
      <c r="BU120" s="829"/>
      <c r="BV120" s="829">
        <v>4718344</v>
      </c>
      <c r="BW120" s="829"/>
      <c r="BX120" s="829"/>
      <c r="BY120" s="829"/>
      <c r="BZ120" s="829"/>
      <c r="CA120" s="829">
        <v>4615884</v>
      </c>
      <c r="CB120" s="829"/>
      <c r="CC120" s="829"/>
      <c r="CD120" s="829"/>
      <c r="CE120" s="829"/>
      <c r="CF120" s="853">
        <v>67.7</v>
      </c>
      <c r="CG120" s="854"/>
      <c r="CH120" s="854"/>
      <c r="CI120" s="854"/>
      <c r="CJ120" s="854"/>
      <c r="CK120" s="855" t="s">
        <v>447</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1704374</v>
      </c>
      <c r="DR120" s="829"/>
      <c r="DS120" s="829"/>
      <c r="DT120" s="829"/>
      <c r="DU120" s="829"/>
      <c r="DV120" s="830">
        <v>25</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2896834</v>
      </c>
      <c r="BR122" s="832"/>
      <c r="BS122" s="832"/>
      <c r="BT122" s="832"/>
      <c r="BU122" s="832"/>
      <c r="BV122" s="832">
        <v>2728546</v>
      </c>
      <c r="BW122" s="832"/>
      <c r="BX122" s="832"/>
      <c r="BY122" s="832"/>
      <c r="BZ122" s="832"/>
      <c r="CA122" s="832">
        <v>2453322</v>
      </c>
      <c r="CB122" s="832"/>
      <c r="CC122" s="832"/>
      <c r="CD122" s="832"/>
      <c r="CE122" s="832"/>
      <c r="CF122" s="833">
        <v>36</v>
      </c>
      <c r="CG122" s="834"/>
      <c r="CH122" s="834"/>
      <c r="CI122" s="834"/>
      <c r="CJ122" s="834"/>
      <c r="CK122" s="856"/>
      <c r="CL122" s="842"/>
      <c r="CM122" s="842"/>
      <c r="CN122" s="842"/>
      <c r="CO122" s="843"/>
      <c r="CP122" s="822" t="s">
        <v>393</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451</v>
      </c>
      <c r="BP123" s="865"/>
      <c r="BQ123" s="819">
        <v>7116120</v>
      </c>
      <c r="BR123" s="820"/>
      <c r="BS123" s="820"/>
      <c r="BT123" s="820"/>
      <c r="BU123" s="820"/>
      <c r="BV123" s="820">
        <v>7446890</v>
      </c>
      <c r="BW123" s="820"/>
      <c r="BX123" s="820"/>
      <c r="BY123" s="820"/>
      <c r="BZ123" s="820"/>
      <c r="CA123" s="820">
        <v>7069206</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v>2132288</v>
      </c>
      <c r="DH124" s="751"/>
      <c r="DI124" s="751"/>
      <c r="DJ124" s="751"/>
      <c r="DK124" s="752"/>
      <c r="DL124" s="753">
        <v>1966751</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13.99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6033182</v>
      </c>
      <c r="AB129" s="767"/>
      <c r="AC129" s="767"/>
      <c r="AD129" s="767"/>
      <c r="AE129" s="768"/>
      <c r="AF129" s="769">
        <v>6449849</v>
      </c>
      <c r="AG129" s="767"/>
      <c r="AH129" s="767"/>
      <c r="AI129" s="767"/>
      <c r="AJ129" s="768"/>
      <c r="AK129" s="769">
        <v>7173927</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18.989999999999998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420799</v>
      </c>
      <c r="AB130" s="767"/>
      <c r="AC130" s="767"/>
      <c r="AD130" s="767"/>
      <c r="AE130" s="768"/>
      <c r="AF130" s="769">
        <v>396798</v>
      </c>
      <c r="AG130" s="767"/>
      <c r="AH130" s="767"/>
      <c r="AI130" s="767"/>
      <c r="AJ130" s="768"/>
      <c r="AK130" s="769">
        <v>353085</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1.4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5612383</v>
      </c>
      <c r="AB131" s="751"/>
      <c r="AC131" s="751"/>
      <c r="AD131" s="751"/>
      <c r="AE131" s="752"/>
      <c r="AF131" s="753">
        <v>6053051</v>
      </c>
      <c r="AG131" s="751"/>
      <c r="AH131" s="751"/>
      <c r="AI131" s="751"/>
      <c r="AJ131" s="752"/>
      <c r="AK131" s="753">
        <v>6820842</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1.527265691</v>
      </c>
      <c r="AB132" s="732"/>
      <c r="AC132" s="732"/>
      <c r="AD132" s="732"/>
      <c r="AE132" s="733"/>
      <c r="AF132" s="734">
        <v>1.108217988</v>
      </c>
      <c r="AG132" s="732"/>
      <c r="AH132" s="732"/>
      <c r="AI132" s="732"/>
      <c r="AJ132" s="733"/>
      <c r="AK132" s="734">
        <v>1.8414442090000001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1.2</v>
      </c>
      <c r="AB133" s="711"/>
      <c r="AC133" s="711"/>
      <c r="AD133" s="711"/>
      <c r="AE133" s="712"/>
      <c r="AF133" s="710">
        <v>1.3</v>
      </c>
      <c r="AG133" s="711"/>
      <c r="AH133" s="711"/>
      <c r="AI133" s="711"/>
      <c r="AJ133" s="712"/>
      <c r="AK133" s="710">
        <v>1.4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WQNEbod9xiZJ5/DlJnHKTVCZg3KByJwcod+W7wkyvY0fpSigLJ8bEUUgFLrF7TSmOMjtZ1/WbzJuTKOxZrcdw==" saltValue="Y/unK/uH/sEZeW/Q+NVi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FHNoZ6Lpf4sXrOICz6qCY4TX1ASka4QJZ+99+/yer6I4qvEmHEfTIxgUzaja9bIDSg0TsKCCIB/d3LQLJbXg==" saltValue="MflH0WuKApbToVOTjtTc+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SOnTm50PYWDHZbrDXAvA9n1E/flRTQUNi4AD0XMZIcF1hs9rDGUcWdT5hw1eiHnHXVMCB3k6l1L5K8k2CZFjQ==" saltValue="lK+mz8BaWQVuI2vfNh3d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2" x14ac:dyDescent="0.2">
      <c r="A8" s="259"/>
      <c r="AK8" s="268"/>
      <c r="AL8" s="269"/>
      <c r="AM8" s="269"/>
      <c r="AN8" s="270"/>
      <c r="AO8" s="1106"/>
      <c r="AP8" s="271" t="s">
        <v>482</v>
      </c>
      <c r="AQ8" s="272" t="s">
        <v>483</v>
      </c>
      <c r="AR8" s="273" t="s">
        <v>484</v>
      </c>
    </row>
    <row r="9" spans="1:46" ht="13.2" x14ac:dyDescent="0.2">
      <c r="A9" s="259"/>
      <c r="AK9" s="1117" t="s">
        <v>485</v>
      </c>
      <c r="AL9" s="1118"/>
      <c r="AM9" s="1118"/>
      <c r="AN9" s="1119"/>
      <c r="AO9" s="274">
        <v>2030944</v>
      </c>
      <c r="AP9" s="274">
        <v>83882</v>
      </c>
      <c r="AQ9" s="275">
        <v>78624</v>
      </c>
      <c r="AR9" s="276">
        <v>6.7</v>
      </c>
    </row>
    <row r="10" spans="1:46" ht="13.5" customHeight="1" x14ac:dyDescent="0.2">
      <c r="A10" s="259"/>
      <c r="AK10" s="1117" t="s">
        <v>486</v>
      </c>
      <c r="AL10" s="1118"/>
      <c r="AM10" s="1118"/>
      <c r="AN10" s="1119"/>
      <c r="AO10" s="277">
        <v>335635</v>
      </c>
      <c r="AP10" s="277">
        <v>13862</v>
      </c>
      <c r="AQ10" s="278">
        <v>8393</v>
      </c>
      <c r="AR10" s="279">
        <v>65.2</v>
      </c>
    </row>
    <row r="11" spans="1:46" ht="13.5" customHeight="1" x14ac:dyDescent="0.2">
      <c r="A11" s="259"/>
      <c r="AK11" s="1117" t="s">
        <v>487</v>
      </c>
      <c r="AL11" s="1118"/>
      <c r="AM11" s="1118"/>
      <c r="AN11" s="1119"/>
      <c r="AO11" s="277">
        <v>13711</v>
      </c>
      <c r="AP11" s="277">
        <v>566</v>
      </c>
      <c r="AQ11" s="278">
        <v>566</v>
      </c>
      <c r="AR11" s="279">
        <v>0</v>
      </c>
    </row>
    <row r="12" spans="1:46" ht="13.5" customHeight="1" x14ac:dyDescent="0.2">
      <c r="A12" s="259"/>
      <c r="AK12" s="1117" t="s">
        <v>488</v>
      </c>
      <c r="AL12" s="1118"/>
      <c r="AM12" s="1118"/>
      <c r="AN12" s="1119"/>
      <c r="AO12" s="277" t="s">
        <v>489</v>
      </c>
      <c r="AP12" s="277" t="s">
        <v>489</v>
      </c>
      <c r="AQ12" s="278">
        <v>4</v>
      </c>
      <c r="AR12" s="279" t="s">
        <v>489</v>
      </c>
    </row>
    <row r="13" spans="1:46" ht="13.5" customHeight="1" x14ac:dyDescent="0.2">
      <c r="A13" s="259"/>
      <c r="AK13" s="1117" t="s">
        <v>490</v>
      </c>
      <c r="AL13" s="1118"/>
      <c r="AM13" s="1118"/>
      <c r="AN13" s="1119"/>
      <c r="AO13" s="277">
        <v>68702</v>
      </c>
      <c r="AP13" s="277">
        <v>2838</v>
      </c>
      <c r="AQ13" s="278">
        <v>2520</v>
      </c>
      <c r="AR13" s="279">
        <v>12.6</v>
      </c>
    </row>
    <row r="14" spans="1:46" ht="13.5" customHeight="1" x14ac:dyDescent="0.2">
      <c r="A14" s="259"/>
      <c r="AK14" s="1117" t="s">
        <v>491</v>
      </c>
      <c r="AL14" s="1118"/>
      <c r="AM14" s="1118"/>
      <c r="AN14" s="1119"/>
      <c r="AO14" s="277">
        <v>23308</v>
      </c>
      <c r="AP14" s="277">
        <v>963</v>
      </c>
      <c r="AQ14" s="278">
        <v>1291</v>
      </c>
      <c r="AR14" s="279">
        <v>-25.4</v>
      </c>
    </row>
    <row r="15" spans="1:46" ht="13.5" customHeight="1" x14ac:dyDescent="0.2">
      <c r="A15" s="259"/>
      <c r="AK15" s="1120" t="s">
        <v>492</v>
      </c>
      <c r="AL15" s="1121"/>
      <c r="AM15" s="1121"/>
      <c r="AN15" s="1122"/>
      <c r="AO15" s="277">
        <v>-100238</v>
      </c>
      <c r="AP15" s="277">
        <v>-4140</v>
      </c>
      <c r="AQ15" s="278">
        <v>-4844</v>
      </c>
      <c r="AR15" s="279">
        <v>-14.5</v>
      </c>
    </row>
    <row r="16" spans="1:46" ht="13.2" x14ac:dyDescent="0.2">
      <c r="A16" s="259"/>
      <c r="AK16" s="1120" t="s">
        <v>178</v>
      </c>
      <c r="AL16" s="1121"/>
      <c r="AM16" s="1121"/>
      <c r="AN16" s="1122"/>
      <c r="AO16" s="277">
        <v>2372062</v>
      </c>
      <c r="AP16" s="277">
        <v>97971</v>
      </c>
      <c r="AQ16" s="278">
        <v>86555</v>
      </c>
      <c r="AR16" s="279">
        <v>13.2</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3" t="s">
        <v>497</v>
      </c>
      <c r="AL21" s="1124"/>
      <c r="AM21" s="1124"/>
      <c r="AN21" s="1125"/>
      <c r="AO21" s="289">
        <v>7.48</v>
      </c>
      <c r="AP21" s="290">
        <v>7.95</v>
      </c>
      <c r="AQ21" s="291">
        <v>-0.47</v>
      </c>
      <c r="AS21" s="292"/>
      <c r="AT21" s="288"/>
    </row>
    <row r="22" spans="1:46" s="260" customFormat="1" ht="13.2" x14ac:dyDescent="0.2">
      <c r="A22" s="288"/>
      <c r="AK22" s="1123" t="s">
        <v>498</v>
      </c>
      <c r="AL22" s="1124"/>
      <c r="AM22" s="1124"/>
      <c r="AN22" s="1125"/>
      <c r="AO22" s="293">
        <v>94.9</v>
      </c>
      <c r="AP22" s="294">
        <v>97.2</v>
      </c>
      <c r="AQ22" s="295">
        <v>-2.2999999999999998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2"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299666</v>
      </c>
      <c r="AP32" s="303">
        <v>12377</v>
      </c>
      <c r="AQ32" s="304">
        <v>34484</v>
      </c>
      <c r="AR32" s="305">
        <v>-64.099999999999994</v>
      </c>
    </row>
    <row r="33" spans="1:46" ht="13.5" customHeight="1" x14ac:dyDescent="0.2">
      <c r="A33" s="259"/>
      <c r="AK33" s="1107" t="s">
        <v>503</v>
      </c>
      <c r="AL33" s="1108"/>
      <c r="AM33" s="1108"/>
      <c r="AN33" s="1109"/>
      <c r="AO33" s="303" t="s">
        <v>489</v>
      </c>
      <c r="AP33" s="303" t="s">
        <v>489</v>
      </c>
      <c r="AQ33" s="304" t="s">
        <v>489</v>
      </c>
      <c r="AR33" s="305" t="s">
        <v>489</v>
      </c>
    </row>
    <row r="34" spans="1:46" ht="27" customHeight="1" x14ac:dyDescent="0.2">
      <c r="A34" s="259"/>
      <c r="AK34" s="1107" t="s">
        <v>504</v>
      </c>
      <c r="AL34" s="1108"/>
      <c r="AM34" s="1108"/>
      <c r="AN34" s="1109"/>
      <c r="AO34" s="303" t="s">
        <v>489</v>
      </c>
      <c r="AP34" s="303" t="s">
        <v>489</v>
      </c>
      <c r="AQ34" s="304" t="s">
        <v>489</v>
      </c>
      <c r="AR34" s="305" t="s">
        <v>489</v>
      </c>
    </row>
    <row r="35" spans="1:46" ht="27" customHeight="1" x14ac:dyDescent="0.2">
      <c r="A35" s="259"/>
      <c r="AK35" s="1107" t="s">
        <v>505</v>
      </c>
      <c r="AL35" s="1108"/>
      <c r="AM35" s="1108"/>
      <c r="AN35" s="1109"/>
      <c r="AO35" s="303">
        <v>171004</v>
      </c>
      <c r="AP35" s="303">
        <v>7063</v>
      </c>
      <c r="AQ35" s="304">
        <v>11558</v>
      </c>
      <c r="AR35" s="305">
        <v>-38.9</v>
      </c>
    </row>
    <row r="36" spans="1:46" ht="27" customHeight="1" x14ac:dyDescent="0.2">
      <c r="A36" s="259"/>
      <c r="AK36" s="1107" t="s">
        <v>506</v>
      </c>
      <c r="AL36" s="1108"/>
      <c r="AM36" s="1108"/>
      <c r="AN36" s="1109"/>
      <c r="AO36" s="303">
        <v>8017</v>
      </c>
      <c r="AP36" s="303">
        <v>331</v>
      </c>
      <c r="AQ36" s="304">
        <v>3181</v>
      </c>
      <c r="AR36" s="305">
        <v>-89.6</v>
      </c>
    </row>
    <row r="37" spans="1:46" ht="13.5" customHeight="1" x14ac:dyDescent="0.2">
      <c r="A37" s="259"/>
      <c r="AK37" s="1107" t="s">
        <v>507</v>
      </c>
      <c r="AL37" s="1108"/>
      <c r="AM37" s="1108"/>
      <c r="AN37" s="1109"/>
      <c r="AO37" s="303" t="s">
        <v>489</v>
      </c>
      <c r="AP37" s="303" t="s">
        <v>489</v>
      </c>
      <c r="AQ37" s="304">
        <v>154</v>
      </c>
      <c r="AR37" s="305" t="s">
        <v>489</v>
      </c>
    </row>
    <row r="38" spans="1:46" ht="27" customHeight="1" x14ac:dyDescent="0.2">
      <c r="A38" s="259"/>
      <c r="AK38" s="1110" t="s">
        <v>508</v>
      </c>
      <c r="AL38" s="1111"/>
      <c r="AM38" s="1111"/>
      <c r="AN38" s="1112"/>
      <c r="AO38" s="306" t="s">
        <v>489</v>
      </c>
      <c r="AP38" s="306" t="s">
        <v>489</v>
      </c>
      <c r="AQ38" s="307">
        <v>1</v>
      </c>
      <c r="AR38" s="295" t="s">
        <v>489</v>
      </c>
      <c r="AS38" s="302"/>
    </row>
    <row r="39" spans="1:46" ht="13.2" x14ac:dyDescent="0.2">
      <c r="A39" s="259"/>
      <c r="AK39" s="1110" t="s">
        <v>509</v>
      </c>
      <c r="AL39" s="1111"/>
      <c r="AM39" s="1111"/>
      <c r="AN39" s="1112"/>
      <c r="AO39" s="303" t="s">
        <v>489</v>
      </c>
      <c r="AP39" s="303" t="s">
        <v>489</v>
      </c>
      <c r="AQ39" s="304">
        <v>-2572</v>
      </c>
      <c r="AR39" s="305" t="s">
        <v>489</v>
      </c>
      <c r="AS39" s="302"/>
    </row>
    <row r="40" spans="1:46" ht="27" customHeight="1" x14ac:dyDescent="0.2">
      <c r="A40" s="259"/>
      <c r="AK40" s="1107" t="s">
        <v>510</v>
      </c>
      <c r="AL40" s="1108"/>
      <c r="AM40" s="1108"/>
      <c r="AN40" s="1109"/>
      <c r="AO40" s="303">
        <v>-353085</v>
      </c>
      <c r="AP40" s="303">
        <v>-14583</v>
      </c>
      <c r="AQ40" s="304">
        <v>-30360</v>
      </c>
      <c r="AR40" s="305">
        <v>-52</v>
      </c>
      <c r="AS40" s="302"/>
    </row>
    <row r="41" spans="1:46" ht="13.2" x14ac:dyDescent="0.2">
      <c r="A41" s="259"/>
      <c r="AK41" s="1113" t="s">
        <v>288</v>
      </c>
      <c r="AL41" s="1114"/>
      <c r="AM41" s="1114"/>
      <c r="AN41" s="1115"/>
      <c r="AO41" s="303">
        <v>125602</v>
      </c>
      <c r="AP41" s="303">
        <v>5188</v>
      </c>
      <c r="AQ41" s="304">
        <v>16445</v>
      </c>
      <c r="AR41" s="305">
        <v>-68.5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2" x14ac:dyDescent="0.2">
      <c r="A50" s="259"/>
      <c r="AK50" s="317"/>
      <c r="AL50" s="318"/>
      <c r="AM50" s="1101"/>
      <c r="AN50" s="319" t="s">
        <v>514</v>
      </c>
      <c r="AO50" s="320" t="s">
        <v>515</v>
      </c>
      <c r="AP50" s="321" t="s">
        <v>516</v>
      </c>
      <c r="AQ50" s="322" t="s">
        <v>517</v>
      </c>
      <c r="AR50" s="323" t="s">
        <v>518</v>
      </c>
    </row>
    <row r="51" spans="1:44" ht="13.2" x14ac:dyDescent="0.2">
      <c r="A51" s="259"/>
      <c r="AK51" s="315" t="s">
        <v>519</v>
      </c>
      <c r="AL51" s="316"/>
      <c r="AM51" s="324">
        <v>1609892</v>
      </c>
      <c r="AN51" s="325">
        <v>66478</v>
      </c>
      <c r="AO51" s="326">
        <v>-6.8</v>
      </c>
      <c r="AP51" s="327">
        <v>59119</v>
      </c>
      <c r="AQ51" s="328">
        <v>9.6999999999999993</v>
      </c>
      <c r="AR51" s="329">
        <v>-16.5</v>
      </c>
    </row>
    <row r="52" spans="1:44" ht="13.2" x14ac:dyDescent="0.2">
      <c r="A52" s="259"/>
      <c r="AK52" s="330"/>
      <c r="AL52" s="331" t="s">
        <v>520</v>
      </c>
      <c r="AM52" s="332">
        <v>1100342</v>
      </c>
      <c r="AN52" s="333">
        <v>45437</v>
      </c>
      <c r="AO52" s="334">
        <v>-33.200000000000003</v>
      </c>
      <c r="AP52" s="335">
        <v>29900</v>
      </c>
      <c r="AQ52" s="336">
        <v>-14.7</v>
      </c>
      <c r="AR52" s="337">
        <v>-18.5</v>
      </c>
    </row>
    <row r="53" spans="1:44" ht="13.2" x14ac:dyDescent="0.2">
      <c r="A53" s="259"/>
      <c r="AK53" s="315" t="s">
        <v>521</v>
      </c>
      <c r="AL53" s="316"/>
      <c r="AM53" s="324">
        <v>1850727</v>
      </c>
      <c r="AN53" s="325">
        <v>76093</v>
      </c>
      <c r="AO53" s="326">
        <v>14.5</v>
      </c>
      <c r="AP53" s="327">
        <v>53895</v>
      </c>
      <c r="AQ53" s="328">
        <v>-8.8000000000000007</v>
      </c>
      <c r="AR53" s="329">
        <v>23.3</v>
      </c>
    </row>
    <row r="54" spans="1:44" ht="13.2" x14ac:dyDescent="0.2">
      <c r="A54" s="259"/>
      <c r="AK54" s="330"/>
      <c r="AL54" s="331" t="s">
        <v>520</v>
      </c>
      <c r="AM54" s="332">
        <v>995872</v>
      </c>
      <c r="AN54" s="333">
        <v>40945</v>
      </c>
      <c r="AO54" s="334">
        <v>-9.9</v>
      </c>
      <c r="AP54" s="335">
        <v>31224</v>
      </c>
      <c r="AQ54" s="336">
        <v>4.4000000000000004</v>
      </c>
      <c r="AR54" s="337">
        <v>-14.3</v>
      </c>
    </row>
    <row r="55" spans="1:44" ht="13.2" x14ac:dyDescent="0.2">
      <c r="A55" s="259"/>
      <c r="AK55" s="315" t="s">
        <v>522</v>
      </c>
      <c r="AL55" s="316"/>
      <c r="AM55" s="324">
        <v>1346356</v>
      </c>
      <c r="AN55" s="325">
        <v>55447</v>
      </c>
      <c r="AO55" s="326">
        <v>-27.1</v>
      </c>
      <c r="AP55" s="327">
        <v>56181</v>
      </c>
      <c r="AQ55" s="328">
        <v>4.2</v>
      </c>
      <c r="AR55" s="329">
        <v>-31.3</v>
      </c>
    </row>
    <row r="56" spans="1:44" ht="13.2" x14ac:dyDescent="0.2">
      <c r="A56" s="259"/>
      <c r="AK56" s="330"/>
      <c r="AL56" s="331" t="s">
        <v>520</v>
      </c>
      <c r="AM56" s="332">
        <v>498163</v>
      </c>
      <c r="AN56" s="333">
        <v>20516</v>
      </c>
      <c r="AO56" s="334">
        <v>-49.9</v>
      </c>
      <c r="AP56" s="335">
        <v>32039</v>
      </c>
      <c r="AQ56" s="336">
        <v>2.6</v>
      </c>
      <c r="AR56" s="337">
        <v>-52.5</v>
      </c>
    </row>
    <row r="57" spans="1:44" ht="13.2" x14ac:dyDescent="0.2">
      <c r="A57" s="259"/>
      <c r="AK57" s="315" t="s">
        <v>523</v>
      </c>
      <c r="AL57" s="316"/>
      <c r="AM57" s="324">
        <v>2260038</v>
      </c>
      <c r="AN57" s="325">
        <v>93259</v>
      </c>
      <c r="AO57" s="326">
        <v>68.2</v>
      </c>
      <c r="AP57" s="327">
        <v>47730</v>
      </c>
      <c r="AQ57" s="328">
        <v>-15</v>
      </c>
      <c r="AR57" s="329">
        <v>83.2</v>
      </c>
    </row>
    <row r="58" spans="1:44" ht="13.2" x14ac:dyDescent="0.2">
      <c r="A58" s="259"/>
      <c r="AK58" s="330"/>
      <c r="AL58" s="331" t="s">
        <v>520</v>
      </c>
      <c r="AM58" s="332">
        <v>854667</v>
      </c>
      <c r="AN58" s="333">
        <v>35267</v>
      </c>
      <c r="AO58" s="334">
        <v>71.900000000000006</v>
      </c>
      <c r="AP58" s="335">
        <v>26378</v>
      </c>
      <c r="AQ58" s="336">
        <v>-17.7</v>
      </c>
      <c r="AR58" s="337">
        <v>89.6</v>
      </c>
    </row>
    <row r="59" spans="1:44" ht="13.2" x14ac:dyDescent="0.2">
      <c r="A59" s="259"/>
      <c r="AK59" s="315" t="s">
        <v>524</v>
      </c>
      <c r="AL59" s="316"/>
      <c r="AM59" s="324">
        <v>2741217</v>
      </c>
      <c r="AN59" s="325">
        <v>113217</v>
      </c>
      <c r="AO59" s="326">
        <v>21.4</v>
      </c>
      <c r="AP59" s="327">
        <v>61921</v>
      </c>
      <c r="AQ59" s="328">
        <v>29.7</v>
      </c>
      <c r="AR59" s="329">
        <v>-8.3000000000000007</v>
      </c>
    </row>
    <row r="60" spans="1:44" ht="13.2" x14ac:dyDescent="0.2">
      <c r="A60" s="259"/>
      <c r="AK60" s="330"/>
      <c r="AL60" s="331" t="s">
        <v>520</v>
      </c>
      <c r="AM60" s="332">
        <v>1722706</v>
      </c>
      <c r="AN60" s="333">
        <v>71151</v>
      </c>
      <c r="AO60" s="334">
        <v>101.7</v>
      </c>
      <c r="AP60" s="335">
        <v>34719</v>
      </c>
      <c r="AQ60" s="336">
        <v>31.6</v>
      </c>
      <c r="AR60" s="337">
        <v>70.099999999999994</v>
      </c>
    </row>
    <row r="61" spans="1:44" ht="13.2" x14ac:dyDescent="0.2">
      <c r="A61" s="259"/>
      <c r="AK61" s="315" t="s">
        <v>525</v>
      </c>
      <c r="AL61" s="338"/>
      <c r="AM61" s="324">
        <v>1961646</v>
      </c>
      <c r="AN61" s="325">
        <v>80899</v>
      </c>
      <c r="AO61" s="326">
        <v>14</v>
      </c>
      <c r="AP61" s="327">
        <v>55769</v>
      </c>
      <c r="AQ61" s="339">
        <v>4</v>
      </c>
      <c r="AR61" s="329">
        <v>10</v>
      </c>
    </row>
    <row r="62" spans="1:44" ht="13.2" x14ac:dyDescent="0.2">
      <c r="A62" s="259"/>
      <c r="AK62" s="330"/>
      <c r="AL62" s="331" t="s">
        <v>520</v>
      </c>
      <c r="AM62" s="332">
        <v>1034350</v>
      </c>
      <c r="AN62" s="333">
        <v>42663</v>
      </c>
      <c r="AO62" s="334">
        <v>16.100000000000001</v>
      </c>
      <c r="AP62" s="335">
        <v>30852</v>
      </c>
      <c r="AQ62" s="336">
        <v>1.2</v>
      </c>
      <c r="AR62" s="337">
        <v>14.9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Tjn27DWqLnMffPv2GddJGHIWySbRbr8RDpMUZWMAUaJOSJxwz8o82R5qfMbkvbsd+V1dpqZD+Dj/urcaood1tg==" saltValue="lYwc7/ZsugzmBIis01a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4wd6RoGK+QP2IYuKPo193ihdBNWbpdY+MFxGt0DSru5qiH3WU7CahApIXrGgystlVNGrypJaZj8dP/tT4Qp5Zw==" saltValue="oQIOxaWVR1fTCM7gFDrw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5qjzI8ujeZ8RjU8eetjOAeuocwLhFIv8yyPIoOeHvbVxLYNj5ftLgG80/A0+JXFn5zmxg05nU3O/E96SVO0RAw==" saltValue="Ly/QIVWBisFq4YofDlBB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47.03</v>
      </c>
      <c r="G47" s="12">
        <v>37.340000000000003</v>
      </c>
      <c r="H47" s="12">
        <v>41.79</v>
      </c>
      <c r="I47" s="12">
        <v>43.28</v>
      </c>
      <c r="J47" s="13">
        <v>38.909999999999997</v>
      </c>
    </row>
    <row r="48" spans="2:10" ht="57.75" customHeight="1" x14ac:dyDescent="0.2">
      <c r="B48" s="14"/>
      <c r="C48" s="1128" t="s">
        <v>4</v>
      </c>
      <c r="D48" s="1128"/>
      <c r="E48" s="1129"/>
      <c r="F48" s="15">
        <v>2.04</v>
      </c>
      <c r="G48" s="16">
        <v>2.59</v>
      </c>
      <c r="H48" s="16">
        <v>3.04</v>
      </c>
      <c r="I48" s="16">
        <v>4.0599999999999996</v>
      </c>
      <c r="J48" s="17">
        <v>4.51</v>
      </c>
    </row>
    <row r="49" spans="2:10" ht="57.75" customHeight="1" thickBot="1" x14ac:dyDescent="0.25">
      <c r="B49" s="18"/>
      <c r="C49" s="1130" t="s">
        <v>5</v>
      </c>
      <c r="D49" s="1130"/>
      <c r="E49" s="1131"/>
      <c r="F49" s="19">
        <v>0.71</v>
      </c>
      <c r="G49" s="20" t="s">
        <v>532</v>
      </c>
      <c r="H49" s="20" t="s">
        <v>533</v>
      </c>
      <c r="I49" s="20">
        <v>5.4</v>
      </c>
      <c r="J49" s="21">
        <v>0.87</v>
      </c>
    </row>
    <row r="50" spans="2:10" ht="13.2" x14ac:dyDescent="0.2"/>
  </sheetData>
  <sheetProtection algorithmName="SHA-512" hashValue="bzAFo7UlPVbhj9gMj2hHxIO/dCwpUq4UXTtWj3bkqceJqZ2DzXnTeVsUCz3x03uXmbDc4q/+y9YRCp4Tvd9HFQ==" saltValue="IHNMn1quhHCvIAvwwXRX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534</v>
      </c>
      <c r="D34" s="1136"/>
      <c r="E34" s="1137"/>
      <c r="F34" s="32">
        <v>2.04</v>
      </c>
      <c r="G34" s="33">
        <v>2.58</v>
      </c>
      <c r="H34" s="33">
        <v>3.04</v>
      </c>
      <c r="I34" s="33">
        <v>4.05</v>
      </c>
      <c r="J34" s="34">
        <v>4.51</v>
      </c>
      <c r="K34" s="22"/>
      <c r="L34" s="22"/>
      <c r="M34" s="22"/>
      <c r="N34" s="22"/>
      <c r="O34" s="22"/>
      <c r="P34" s="22"/>
    </row>
    <row r="35" spans="1:16" ht="39" customHeight="1" x14ac:dyDescent="0.2">
      <c r="A35" s="22"/>
      <c r="B35" s="35"/>
      <c r="C35" s="1132" t="s">
        <v>535</v>
      </c>
      <c r="D35" s="1132"/>
      <c r="E35" s="1133"/>
      <c r="F35" s="36" t="s">
        <v>489</v>
      </c>
      <c r="G35" s="37" t="s">
        <v>489</v>
      </c>
      <c r="H35" s="37" t="s">
        <v>489</v>
      </c>
      <c r="I35" s="37" t="s">
        <v>489</v>
      </c>
      <c r="J35" s="38">
        <v>0.77</v>
      </c>
      <c r="K35" s="22"/>
      <c r="L35" s="22"/>
      <c r="M35" s="22"/>
      <c r="N35" s="22"/>
      <c r="O35" s="22"/>
      <c r="P35" s="22"/>
    </row>
    <row r="36" spans="1:16" ht="39" customHeight="1" x14ac:dyDescent="0.2">
      <c r="A36" s="22"/>
      <c r="B36" s="35"/>
      <c r="C36" s="1132" t="s">
        <v>536</v>
      </c>
      <c r="D36" s="1132"/>
      <c r="E36" s="1133"/>
      <c r="F36" s="36">
        <v>0.33</v>
      </c>
      <c r="G36" s="37">
        <v>0.68</v>
      </c>
      <c r="H36" s="37">
        <v>1.37</v>
      </c>
      <c r="I36" s="37">
        <v>0.94</v>
      </c>
      <c r="J36" s="38">
        <v>0.61</v>
      </c>
      <c r="K36" s="22"/>
      <c r="L36" s="22"/>
      <c r="M36" s="22"/>
      <c r="N36" s="22"/>
      <c r="O36" s="22"/>
      <c r="P36" s="22"/>
    </row>
    <row r="37" spans="1:16" ht="39" customHeight="1" x14ac:dyDescent="0.2">
      <c r="A37" s="22"/>
      <c r="B37" s="35"/>
      <c r="C37" s="1132" t="s">
        <v>537</v>
      </c>
      <c r="D37" s="1132"/>
      <c r="E37" s="1133"/>
      <c r="F37" s="36">
        <v>0.04</v>
      </c>
      <c r="G37" s="37">
        <v>0.1</v>
      </c>
      <c r="H37" s="37">
        <v>0.14000000000000001</v>
      </c>
      <c r="I37" s="37">
        <v>0.28999999999999998</v>
      </c>
      <c r="J37" s="38">
        <v>0.03</v>
      </c>
      <c r="K37" s="22"/>
      <c r="L37" s="22"/>
      <c r="M37" s="22"/>
      <c r="N37" s="22"/>
      <c r="O37" s="22"/>
      <c r="P37" s="22"/>
    </row>
    <row r="38" spans="1:16" ht="39" customHeight="1" x14ac:dyDescent="0.2">
      <c r="A38" s="22"/>
      <c r="B38" s="35"/>
      <c r="C38" s="1132" t="s">
        <v>538</v>
      </c>
      <c r="D38" s="1132"/>
      <c r="E38" s="1133"/>
      <c r="F38" s="36">
        <v>0.01</v>
      </c>
      <c r="G38" s="37">
        <v>0.14000000000000001</v>
      </c>
      <c r="H38" s="37">
        <v>0.01</v>
      </c>
      <c r="I38" s="37">
        <v>0.02</v>
      </c>
      <c r="J38" s="38">
        <v>0.01</v>
      </c>
      <c r="K38" s="22"/>
      <c r="L38" s="22"/>
      <c r="M38" s="22"/>
      <c r="N38" s="22"/>
      <c r="O38" s="22"/>
      <c r="P38" s="22"/>
    </row>
    <row r="39" spans="1:16" ht="39" customHeight="1" x14ac:dyDescent="0.2">
      <c r="A39" s="22"/>
      <c r="B39" s="35"/>
      <c r="C39" s="1132" t="s">
        <v>539</v>
      </c>
      <c r="D39" s="1132"/>
      <c r="E39" s="1133"/>
      <c r="F39" s="36">
        <v>0</v>
      </c>
      <c r="G39" s="37">
        <v>0</v>
      </c>
      <c r="H39" s="37">
        <v>0</v>
      </c>
      <c r="I39" s="37">
        <v>0</v>
      </c>
      <c r="J39" s="38">
        <v>0</v>
      </c>
      <c r="K39" s="22"/>
      <c r="L39" s="22"/>
      <c r="M39" s="22"/>
      <c r="N39" s="22"/>
      <c r="O39" s="22"/>
      <c r="P39" s="22"/>
    </row>
    <row r="40" spans="1:16" ht="39" customHeight="1" x14ac:dyDescent="0.2">
      <c r="A40" s="22"/>
      <c r="B40" s="35"/>
      <c r="C40" s="1132" t="s">
        <v>540</v>
      </c>
      <c r="D40" s="1132"/>
      <c r="E40" s="1133"/>
      <c r="F40" s="36">
        <v>0</v>
      </c>
      <c r="G40" s="37">
        <v>0</v>
      </c>
      <c r="H40" s="37">
        <v>1.1599999999999999</v>
      </c>
      <c r="I40" s="37">
        <v>0</v>
      </c>
      <c r="J40" s="38">
        <v>0</v>
      </c>
      <c r="K40" s="22"/>
      <c r="L40" s="22"/>
      <c r="M40" s="22"/>
      <c r="N40" s="22"/>
      <c r="O40" s="22"/>
      <c r="P40" s="22"/>
    </row>
    <row r="41" spans="1:16" ht="39" customHeight="1" x14ac:dyDescent="0.2">
      <c r="A41" s="22"/>
      <c r="B41" s="35"/>
      <c r="C41" s="1132" t="s">
        <v>541</v>
      </c>
      <c r="D41" s="1132"/>
      <c r="E41" s="1133"/>
      <c r="F41" s="36" t="s">
        <v>489</v>
      </c>
      <c r="G41" s="37" t="s">
        <v>489</v>
      </c>
      <c r="H41" s="37">
        <v>0</v>
      </c>
      <c r="I41" s="37">
        <v>0</v>
      </c>
      <c r="J41" s="38">
        <v>0</v>
      </c>
      <c r="K41" s="22"/>
      <c r="L41" s="22"/>
      <c r="M41" s="22"/>
      <c r="N41" s="22"/>
      <c r="O41" s="22"/>
      <c r="P41" s="22"/>
    </row>
    <row r="42" spans="1:16" ht="39" customHeight="1" x14ac:dyDescent="0.2">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543</v>
      </c>
      <c r="D43" s="1134"/>
      <c r="E43" s="1135"/>
      <c r="F43" s="41">
        <v>0</v>
      </c>
      <c r="G43" s="42">
        <v>0</v>
      </c>
      <c r="H43" s="42">
        <v>0</v>
      </c>
      <c r="I43" s="42">
        <v>0</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9b7jm5PqnOvz0iJOVfNGTKoHOjxE7bESyFay4lNx2GneFN8cAcRBUikLerNZxxR3p/tyZMw9JP0+eCH/3KVQQ==" saltValue="LOAxVC7Sjbpqs+XAPUyF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203</v>
      </c>
      <c r="L45" s="58">
        <v>215</v>
      </c>
      <c r="M45" s="58">
        <v>234</v>
      </c>
      <c r="N45" s="58">
        <v>246</v>
      </c>
      <c r="O45" s="59">
        <v>300</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252</v>
      </c>
      <c r="L48" s="62">
        <v>292</v>
      </c>
      <c r="M48" s="62">
        <v>252</v>
      </c>
      <c r="N48" s="62">
        <v>210</v>
      </c>
      <c r="O48" s="63">
        <v>171</v>
      </c>
      <c r="P48" s="46"/>
      <c r="Q48" s="46"/>
      <c r="R48" s="46"/>
      <c r="S48" s="46"/>
      <c r="T48" s="46"/>
      <c r="U48" s="46"/>
    </row>
    <row r="49" spans="1:21" ht="30.75" customHeight="1" x14ac:dyDescent="0.2">
      <c r="A49" s="46"/>
      <c r="B49" s="1163"/>
      <c r="C49" s="1164"/>
      <c r="D49" s="60"/>
      <c r="E49" s="1140" t="s">
        <v>14</v>
      </c>
      <c r="F49" s="1140"/>
      <c r="G49" s="1140"/>
      <c r="H49" s="1140"/>
      <c r="I49" s="1140"/>
      <c r="J49" s="1141"/>
      <c r="K49" s="61">
        <v>36</v>
      </c>
      <c r="L49" s="62">
        <v>34</v>
      </c>
      <c r="M49" s="62">
        <v>20</v>
      </c>
      <c r="N49" s="62">
        <v>8</v>
      </c>
      <c r="O49" s="63">
        <v>8</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489</v>
      </c>
      <c r="L50" s="62" t="s">
        <v>489</v>
      </c>
      <c r="M50" s="62" t="s">
        <v>489</v>
      </c>
      <c r="N50" s="62" t="s">
        <v>489</v>
      </c>
      <c r="O50" s="63" t="s">
        <v>489</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t="s">
        <v>489</v>
      </c>
      <c r="M51" s="62" t="s">
        <v>489</v>
      </c>
      <c r="N51" s="62" t="s">
        <v>489</v>
      </c>
      <c r="O51" s="63" t="s">
        <v>489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455</v>
      </c>
      <c r="L52" s="62">
        <v>440</v>
      </c>
      <c r="M52" s="62">
        <v>420</v>
      </c>
      <c r="N52" s="62">
        <v>397</v>
      </c>
      <c r="O52" s="63">
        <v>353</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36</v>
      </c>
      <c r="L53" s="67">
        <v>101</v>
      </c>
      <c r="M53" s="67">
        <v>86</v>
      </c>
      <c r="N53" s="67">
        <v>67</v>
      </c>
      <c r="O53" s="68">
        <v>126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549</v>
      </c>
      <c r="L58" s="82" t="s">
        <v>549</v>
      </c>
      <c r="M58" s="82" t="s">
        <v>549</v>
      </c>
      <c r="N58" s="82" t="s">
        <v>549</v>
      </c>
      <c r="O58" s="83" t="s">
        <v>549</v>
      </c>
    </row>
    <row r="59" spans="1:21" ht="31.5" customHeight="1" x14ac:dyDescent="0.2">
      <c r="B59" s="1148"/>
      <c r="C59" s="1149"/>
      <c r="D59" s="1155" t="s">
        <v>26</v>
      </c>
      <c r="E59" s="1156"/>
      <c r="F59" s="1156"/>
      <c r="G59" s="1156"/>
      <c r="H59" s="1156"/>
      <c r="I59" s="1156"/>
      <c r="J59" s="1157"/>
      <c r="K59" s="84" t="s">
        <v>549</v>
      </c>
      <c r="L59" s="85" t="s">
        <v>549</v>
      </c>
      <c r="M59" s="85" t="s">
        <v>549</v>
      </c>
      <c r="N59" s="85" t="s">
        <v>549</v>
      </c>
      <c r="O59" s="86" t="s">
        <v>549</v>
      </c>
    </row>
    <row r="60" spans="1:21" ht="31.5" customHeight="1" thickBot="1" x14ac:dyDescent="0.25">
      <c r="B60" s="1150"/>
      <c r="C60" s="1151"/>
      <c r="D60" s="1158" t="s">
        <v>27</v>
      </c>
      <c r="E60" s="1159"/>
      <c r="F60" s="1159"/>
      <c r="G60" s="1159"/>
      <c r="H60" s="1159"/>
      <c r="I60" s="1159"/>
      <c r="J60" s="1160"/>
      <c r="K60" s="87" t="s">
        <v>549</v>
      </c>
      <c r="L60" s="88" t="s">
        <v>549</v>
      </c>
      <c r="M60" s="88" t="s">
        <v>549</v>
      </c>
      <c r="N60" s="88" t="s">
        <v>549</v>
      </c>
      <c r="O60" s="89" t="s">
        <v>549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aB3RFx+zIcEOrXNO7Cw7awgNAnQAJXscsg5aVLJQaTX0D3qzjSkZRtdLCjludaOFhduLA4UVCasQnC6hrL/dg==" saltValue="FGD7IWhIi8nrBgc9wVBq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2449</v>
      </c>
      <c r="J41" s="343">
        <v>2485</v>
      </c>
      <c r="K41" s="343">
        <v>2410</v>
      </c>
      <c r="L41" s="343">
        <v>3132</v>
      </c>
      <c r="M41" s="344">
        <v>3044</v>
      </c>
    </row>
    <row r="42" spans="2:13" ht="27.75" customHeight="1" x14ac:dyDescent="0.2">
      <c r="B42" s="1171"/>
      <c r="C42" s="1172"/>
      <c r="D42" s="104"/>
      <c r="E42" s="1175" t="s">
        <v>32</v>
      </c>
      <c r="F42" s="1175"/>
      <c r="G42" s="1175"/>
      <c r="H42" s="1176"/>
      <c r="I42" s="345" t="s">
        <v>489</v>
      </c>
      <c r="J42" s="346" t="s">
        <v>489</v>
      </c>
      <c r="K42" s="346" t="s">
        <v>489</v>
      </c>
      <c r="L42" s="346" t="s">
        <v>489</v>
      </c>
      <c r="M42" s="347" t="s">
        <v>489</v>
      </c>
    </row>
    <row r="43" spans="2:13" ht="27.75" customHeight="1" x14ac:dyDescent="0.2">
      <c r="B43" s="1171"/>
      <c r="C43" s="1172"/>
      <c r="D43" s="104"/>
      <c r="E43" s="1175" t="s">
        <v>33</v>
      </c>
      <c r="F43" s="1175"/>
      <c r="G43" s="1175"/>
      <c r="H43" s="1176"/>
      <c r="I43" s="345">
        <v>2450</v>
      </c>
      <c r="J43" s="346">
        <v>2347</v>
      </c>
      <c r="K43" s="346">
        <v>2083</v>
      </c>
      <c r="L43" s="346">
        <v>1967</v>
      </c>
      <c r="M43" s="347">
        <v>1704</v>
      </c>
    </row>
    <row r="44" spans="2:13" ht="27.75" customHeight="1" x14ac:dyDescent="0.2">
      <c r="B44" s="1171"/>
      <c r="C44" s="1172"/>
      <c r="D44" s="104"/>
      <c r="E44" s="1175" t="s">
        <v>34</v>
      </c>
      <c r="F44" s="1175"/>
      <c r="G44" s="1175"/>
      <c r="H44" s="1176"/>
      <c r="I44" s="345">
        <v>78</v>
      </c>
      <c r="J44" s="346">
        <v>48</v>
      </c>
      <c r="K44" s="346">
        <v>28</v>
      </c>
      <c r="L44" s="346">
        <v>35</v>
      </c>
      <c r="M44" s="347">
        <v>34</v>
      </c>
    </row>
    <row r="45" spans="2:13" ht="27.75" customHeight="1" x14ac:dyDescent="0.2">
      <c r="B45" s="1171"/>
      <c r="C45" s="1172"/>
      <c r="D45" s="104"/>
      <c r="E45" s="1175" t="s">
        <v>35</v>
      </c>
      <c r="F45" s="1175"/>
      <c r="G45" s="1175"/>
      <c r="H45" s="1176"/>
      <c r="I45" s="345">
        <v>1545</v>
      </c>
      <c r="J45" s="346">
        <v>1563</v>
      </c>
      <c r="K45" s="346">
        <v>1580</v>
      </c>
      <c r="L45" s="346">
        <v>1586</v>
      </c>
      <c r="M45" s="347">
        <v>1585</v>
      </c>
    </row>
    <row r="46" spans="2:13" ht="27.75" customHeight="1" x14ac:dyDescent="0.2">
      <c r="B46" s="1171"/>
      <c r="C46" s="1172"/>
      <c r="D46" s="105"/>
      <c r="E46" s="1175" t="s">
        <v>36</v>
      </c>
      <c r="F46" s="1175"/>
      <c r="G46" s="1175"/>
      <c r="H46" s="1176"/>
      <c r="I46" s="345" t="s">
        <v>489</v>
      </c>
      <c r="J46" s="346" t="s">
        <v>489</v>
      </c>
      <c r="K46" s="346" t="s">
        <v>489</v>
      </c>
      <c r="L46" s="346" t="s">
        <v>489</v>
      </c>
      <c r="M46" s="347" t="s">
        <v>489</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4626</v>
      </c>
      <c r="J50" s="346">
        <v>4175</v>
      </c>
      <c r="K50" s="346">
        <v>4219</v>
      </c>
      <c r="L50" s="346">
        <v>4718</v>
      </c>
      <c r="M50" s="347">
        <v>4616</v>
      </c>
    </row>
    <row r="51" spans="2:13" ht="27.75" customHeight="1" x14ac:dyDescent="0.2">
      <c r="B51" s="1171"/>
      <c r="C51" s="1172"/>
      <c r="D51" s="104"/>
      <c r="E51" s="1175" t="s">
        <v>42</v>
      </c>
      <c r="F51" s="1175"/>
      <c r="G51" s="1175"/>
      <c r="H51" s="1176"/>
      <c r="I51" s="345" t="s">
        <v>489</v>
      </c>
      <c r="J51" s="346" t="s">
        <v>489</v>
      </c>
      <c r="K51" s="346" t="s">
        <v>489</v>
      </c>
      <c r="L51" s="346" t="s">
        <v>489</v>
      </c>
      <c r="M51" s="347" t="s">
        <v>489</v>
      </c>
    </row>
    <row r="52" spans="2:13" ht="27.75" customHeight="1" x14ac:dyDescent="0.2">
      <c r="B52" s="1173"/>
      <c r="C52" s="1174"/>
      <c r="D52" s="104"/>
      <c r="E52" s="1175" t="s">
        <v>43</v>
      </c>
      <c r="F52" s="1175"/>
      <c r="G52" s="1175"/>
      <c r="H52" s="1176"/>
      <c r="I52" s="345">
        <v>3384</v>
      </c>
      <c r="J52" s="346">
        <v>3064</v>
      </c>
      <c r="K52" s="346">
        <v>2897</v>
      </c>
      <c r="L52" s="346">
        <v>2729</v>
      </c>
      <c r="M52" s="347">
        <v>2453</v>
      </c>
    </row>
    <row r="53" spans="2:13" ht="27.75" customHeight="1" thickBot="1" x14ac:dyDescent="0.25">
      <c r="B53" s="1177" t="s">
        <v>19</v>
      </c>
      <c r="C53" s="1178"/>
      <c r="D53" s="108"/>
      <c r="E53" s="1179" t="s">
        <v>44</v>
      </c>
      <c r="F53" s="1179"/>
      <c r="G53" s="1179"/>
      <c r="H53" s="1180"/>
      <c r="I53" s="348">
        <v>-1488</v>
      </c>
      <c r="J53" s="349">
        <v>-796</v>
      </c>
      <c r="K53" s="349">
        <v>-1016</v>
      </c>
      <c r="L53" s="349">
        <v>-727</v>
      </c>
      <c r="M53" s="350">
        <v>-702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gtYHX7ZjA7I+OL1ghlDqril8YU6SdvifnS4dkQHWUg/qaSW/3sATbCdPy444Ks8AGsEZj0Yd/wnvcv5s63ntxg==" saltValue="nsehiK/9pcBMobupaXIu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6" t="s">
        <v>46</v>
      </c>
      <c r="D55" s="1196"/>
      <c r="E55" s="1197"/>
      <c r="F55" s="120">
        <v>2522</v>
      </c>
      <c r="G55" s="120">
        <v>2792</v>
      </c>
      <c r="H55" s="121">
        <v>2792</v>
      </c>
    </row>
    <row r="56" spans="2:8" ht="52.5" customHeight="1" x14ac:dyDescent="0.2">
      <c r="B56" s="122"/>
      <c r="C56" s="1198" t="s">
        <v>47</v>
      </c>
      <c r="D56" s="1198"/>
      <c r="E56" s="1199"/>
      <c r="F56" s="123" t="s">
        <v>489</v>
      </c>
      <c r="G56" s="123" t="s">
        <v>489</v>
      </c>
      <c r="H56" s="124" t="s">
        <v>489</v>
      </c>
    </row>
    <row r="57" spans="2:8" ht="53.25" customHeight="1" x14ac:dyDescent="0.2">
      <c r="B57" s="122"/>
      <c r="C57" s="1200" t="s">
        <v>48</v>
      </c>
      <c r="D57" s="1200"/>
      <c r="E57" s="1201"/>
      <c r="F57" s="125">
        <v>1548</v>
      </c>
      <c r="G57" s="125">
        <v>1777</v>
      </c>
      <c r="H57" s="126">
        <v>1824</v>
      </c>
    </row>
    <row r="58" spans="2:8" ht="45.75" customHeight="1" x14ac:dyDescent="0.2">
      <c r="B58" s="127"/>
      <c r="C58" s="1188" t="s">
        <v>558</v>
      </c>
      <c r="D58" s="1189"/>
      <c r="E58" s="1190"/>
      <c r="F58" s="128">
        <v>767</v>
      </c>
      <c r="G58" s="128">
        <v>878</v>
      </c>
      <c r="H58" s="129">
        <v>954</v>
      </c>
    </row>
    <row r="59" spans="2:8" ht="45.75" customHeight="1" x14ac:dyDescent="0.2">
      <c r="B59" s="127"/>
      <c r="C59" s="1188" t="s">
        <v>559</v>
      </c>
      <c r="D59" s="1189"/>
      <c r="E59" s="1190"/>
      <c r="F59" s="128">
        <v>375</v>
      </c>
      <c r="G59" s="128">
        <v>438</v>
      </c>
      <c r="H59" s="129">
        <v>359</v>
      </c>
    </row>
    <row r="60" spans="2:8" ht="45.75" customHeight="1" x14ac:dyDescent="0.2">
      <c r="B60" s="127"/>
      <c r="C60" s="1188" t="s">
        <v>560</v>
      </c>
      <c r="D60" s="1189"/>
      <c r="E60" s="1190"/>
      <c r="F60" s="128">
        <v>80</v>
      </c>
      <c r="G60" s="128">
        <v>95</v>
      </c>
      <c r="H60" s="129">
        <v>107</v>
      </c>
    </row>
    <row r="61" spans="2:8" ht="45.75" customHeight="1" x14ac:dyDescent="0.2">
      <c r="B61" s="127"/>
      <c r="C61" s="1188" t="s">
        <v>562</v>
      </c>
      <c r="D61" s="1189"/>
      <c r="E61" s="1190"/>
      <c r="F61" s="128">
        <v>69</v>
      </c>
      <c r="G61" s="128">
        <v>77</v>
      </c>
      <c r="H61" s="129">
        <v>85</v>
      </c>
    </row>
    <row r="62" spans="2:8" ht="45.75" customHeight="1" thickBot="1" x14ac:dyDescent="0.25">
      <c r="B62" s="130"/>
      <c r="C62" s="1191" t="s">
        <v>561</v>
      </c>
      <c r="D62" s="1192"/>
      <c r="E62" s="1193"/>
      <c r="F62" s="131" t="s">
        <v>549</v>
      </c>
      <c r="G62" s="131">
        <v>40</v>
      </c>
      <c r="H62" s="132">
        <v>80</v>
      </c>
    </row>
    <row r="63" spans="2:8" ht="52.5" customHeight="1" thickBot="1" x14ac:dyDescent="0.25">
      <c r="B63" s="133"/>
      <c r="C63" s="1194" t="s">
        <v>49</v>
      </c>
      <c r="D63" s="1194"/>
      <c r="E63" s="1195"/>
      <c r="F63" s="134">
        <v>4070</v>
      </c>
      <c r="G63" s="134">
        <v>4569</v>
      </c>
      <c r="H63" s="135">
        <v>4616</v>
      </c>
    </row>
    <row r="64" spans="2:8" ht="13.2" x14ac:dyDescent="0.2"/>
  </sheetData>
  <sheetProtection algorithmName="SHA-512" hashValue="nzc0MixPJECA+3bM+Pk9ehXFrCo86o0NvsUP/UsHliA7yRdYmYvTbkGowOaPGDSXP8BM7T8pZTDb06QnxDUhTA==" saltValue="AhJf76HFLeHu04Hwjt7p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66478</v>
      </c>
      <c r="E3" s="154"/>
      <c r="F3" s="155">
        <v>59119</v>
      </c>
      <c r="G3" s="156"/>
      <c r="H3" s="157"/>
    </row>
    <row r="4" spans="1:8" x14ac:dyDescent="0.2">
      <c r="A4" s="158"/>
      <c r="B4" s="159"/>
      <c r="C4" s="160"/>
      <c r="D4" s="161">
        <v>45437</v>
      </c>
      <c r="E4" s="162"/>
      <c r="F4" s="163">
        <v>29900</v>
      </c>
      <c r="G4" s="164"/>
      <c r="H4" s="165"/>
    </row>
    <row r="5" spans="1:8" x14ac:dyDescent="0.2">
      <c r="A5" s="146" t="s">
        <v>521</v>
      </c>
      <c r="B5" s="151"/>
      <c r="C5" s="152"/>
      <c r="D5" s="153">
        <v>76093</v>
      </c>
      <c r="E5" s="154"/>
      <c r="F5" s="155">
        <v>53895</v>
      </c>
      <c r="G5" s="156"/>
      <c r="H5" s="157"/>
    </row>
    <row r="6" spans="1:8" x14ac:dyDescent="0.2">
      <c r="A6" s="158"/>
      <c r="B6" s="159"/>
      <c r="C6" s="160"/>
      <c r="D6" s="161">
        <v>40945</v>
      </c>
      <c r="E6" s="162"/>
      <c r="F6" s="163">
        <v>31224</v>
      </c>
      <c r="G6" s="164"/>
      <c r="H6" s="165"/>
    </row>
    <row r="7" spans="1:8" x14ac:dyDescent="0.2">
      <c r="A7" s="146" t="s">
        <v>522</v>
      </c>
      <c r="B7" s="151"/>
      <c r="C7" s="152"/>
      <c r="D7" s="153">
        <v>55447</v>
      </c>
      <c r="E7" s="154"/>
      <c r="F7" s="155">
        <v>56181</v>
      </c>
      <c r="G7" s="156"/>
      <c r="H7" s="157"/>
    </row>
    <row r="8" spans="1:8" x14ac:dyDescent="0.2">
      <c r="A8" s="158"/>
      <c r="B8" s="159"/>
      <c r="C8" s="160"/>
      <c r="D8" s="161">
        <v>20516</v>
      </c>
      <c r="E8" s="162"/>
      <c r="F8" s="163">
        <v>32039</v>
      </c>
      <c r="G8" s="164"/>
      <c r="H8" s="165"/>
    </row>
    <row r="9" spans="1:8" x14ac:dyDescent="0.2">
      <c r="A9" s="146" t="s">
        <v>523</v>
      </c>
      <c r="B9" s="151"/>
      <c r="C9" s="152"/>
      <c r="D9" s="153">
        <v>93259</v>
      </c>
      <c r="E9" s="154"/>
      <c r="F9" s="155">
        <v>47730</v>
      </c>
      <c r="G9" s="156"/>
      <c r="H9" s="157"/>
    </row>
    <row r="10" spans="1:8" x14ac:dyDescent="0.2">
      <c r="A10" s="158"/>
      <c r="B10" s="159"/>
      <c r="C10" s="160"/>
      <c r="D10" s="161">
        <v>35267</v>
      </c>
      <c r="E10" s="162"/>
      <c r="F10" s="163">
        <v>26378</v>
      </c>
      <c r="G10" s="164"/>
      <c r="H10" s="165"/>
    </row>
    <row r="11" spans="1:8" x14ac:dyDescent="0.2">
      <c r="A11" s="146" t="s">
        <v>524</v>
      </c>
      <c r="B11" s="151"/>
      <c r="C11" s="152"/>
      <c r="D11" s="153">
        <v>113217</v>
      </c>
      <c r="E11" s="154"/>
      <c r="F11" s="155">
        <v>61921</v>
      </c>
      <c r="G11" s="156"/>
      <c r="H11" s="157"/>
    </row>
    <row r="12" spans="1:8" x14ac:dyDescent="0.2">
      <c r="A12" s="158"/>
      <c r="B12" s="159"/>
      <c r="C12" s="166"/>
      <c r="D12" s="161">
        <v>71151</v>
      </c>
      <c r="E12" s="162"/>
      <c r="F12" s="163">
        <v>34719</v>
      </c>
      <c r="G12" s="164"/>
      <c r="H12" s="165"/>
    </row>
    <row r="13" spans="1:8" x14ac:dyDescent="0.2">
      <c r="A13" s="146"/>
      <c r="B13" s="151"/>
      <c r="C13" s="152"/>
      <c r="D13" s="153">
        <v>80899</v>
      </c>
      <c r="E13" s="154"/>
      <c r="F13" s="155">
        <v>55769</v>
      </c>
      <c r="G13" s="167"/>
      <c r="H13" s="157"/>
    </row>
    <row r="14" spans="1:8" x14ac:dyDescent="0.2">
      <c r="A14" s="158"/>
      <c r="B14" s="159"/>
      <c r="C14" s="160"/>
      <c r="D14" s="161">
        <v>42663</v>
      </c>
      <c r="E14" s="162"/>
      <c r="F14" s="163">
        <v>30852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2.04</v>
      </c>
      <c r="C19" s="168">
        <f>ROUND(VALUE(SUBSTITUTE(実質収支比率等に係る経年分析!G$48,"▲","-")),2)</f>
        <v>2.59</v>
      </c>
      <c r="D19" s="168">
        <f>ROUND(VALUE(SUBSTITUTE(実質収支比率等に係る経年分析!H$48,"▲","-")),2)</f>
        <v>3.04</v>
      </c>
      <c r="E19" s="168">
        <f>ROUND(VALUE(SUBSTITUTE(実質収支比率等に係る経年分析!I$48,"▲","-")),2)</f>
        <v>4.0599999999999996</v>
      </c>
      <c r="F19" s="168">
        <f>ROUND(VALUE(SUBSTITUTE(実質収支比率等に係る経年分析!J$48,"▲","-")),2)</f>
        <v>4.51</v>
      </c>
    </row>
    <row r="20" spans="1:11" x14ac:dyDescent="0.2">
      <c r="A20" s="168" t="s">
        <v>53</v>
      </c>
      <c r="B20" s="168">
        <f>ROUND(VALUE(SUBSTITUTE(実質収支比率等に係る経年分析!F$47,"▲","-")),2)</f>
        <v>47.03</v>
      </c>
      <c r="C20" s="168">
        <f>ROUND(VALUE(SUBSTITUTE(実質収支比率等に係る経年分析!G$47,"▲","-")),2)</f>
        <v>37.340000000000003</v>
      </c>
      <c r="D20" s="168">
        <f>ROUND(VALUE(SUBSTITUTE(実質収支比率等に係る経年分析!H$47,"▲","-")),2)</f>
        <v>41.79</v>
      </c>
      <c r="E20" s="168">
        <f>ROUND(VALUE(SUBSTITUTE(実質収支比率等に係る経年分析!I$47,"▲","-")),2)</f>
        <v>43.28</v>
      </c>
      <c r="F20" s="168">
        <f>ROUND(VALUE(SUBSTITUTE(実質収支比率等に係る経年分析!J$47,"▲","-")),2)</f>
        <v>38.909999999999997</v>
      </c>
    </row>
    <row r="21" spans="1:11" x14ac:dyDescent="0.2">
      <c r="A21" s="168" t="s">
        <v>54</v>
      </c>
      <c r="B21" s="168">
        <f>IF(ISNUMBER(VALUE(SUBSTITUTE(実質収支比率等に係る経年分析!F$49,"▲","-"))),ROUND(VALUE(SUBSTITUTE(実質収支比率等に係る経年分析!F$49,"▲","-")),2),NA())</f>
        <v>0.71</v>
      </c>
      <c r="C21" s="168">
        <f>IF(ISNUMBER(VALUE(SUBSTITUTE(実質収支比率等に係る経年分析!G$49,"▲","-"))),ROUND(VALUE(SUBSTITUTE(実質収支比率等に係る経年分析!G$49,"▲","-")),2),NA())</f>
        <v>-4.9400000000000004</v>
      </c>
      <c r="D21" s="168">
        <f>IF(ISNUMBER(VALUE(SUBSTITUTE(実質収支比率等に係る経年分析!H$49,"▲","-"))),ROUND(VALUE(SUBSTITUTE(実質収支比率等に係る経年分析!H$49,"▲","-")),2),NA())</f>
        <v>-1.26</v>
      </c>
      <c r="E21" s="168">
        <f>IF(ISNUMBER(VALUE(SUBSTITUTE(実質収支比率等に係る経年分析!I$49,"▲","-"))),ROUND(VALUE(SUBSTITUTE(実質収支比率等に係る経年分析!I$49,"▲","-")),2),NA())</f>
        <v>5.4</v>
      </c>
      <c r="F21" s="168">
        <f>IF(ISNUMBER(VALUE(SUBSTITUTE(実質収支比率等に係る経年分析!J$49,"▲","-"))),ROUND(VALUE(SUBSTITUTE(実質収支比率等に係る経年分析!J$49,"▲","-")),2),NA())</f>
        <v>0.87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次世代育成事業特別会計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土地取得特別会計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1.1599999999999999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国際交流事業特別会計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0.14000000000000001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0.14000000000000001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0.28999999999999998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0.03</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0.61</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#VALUE!</v>
      </c>
      <c r="E35" s="169" t="e">
        <f>IF(ROUND(VALUE(SUBSTITUTE(連結実質赤字比率に係る赤字・黒字の構成分析!G$35,"▲", "-")), 2) &gt;= 0, ABS(ROUND(VALUE(SUBSTITUTE(連結実質赤字比率に係る赤字・黒字の構成分析!G$35,"▲", "-")), 2)), NA())</f>
        <v>#VALUE!</v>
      </c>
      <c r="F35" s="169" t="e">
        <f>IF(ROUND(VALUE(SUBSTITUTE(連結実質赤字比率に係る赤字・黒字の構成分析!H$35,"▲", "-")), 2) &lt; 0, ABS(ROUND(VALUE(SUBSTITUTE(連結実質赤字比率に係る赤字・黒字の構成分析!H$35,"▲", "-")), 2)), NA())</f>
        <v>#VALUE!</v>
      </c>
      <c r="G35" s="169" t="e">
        <f>IF(ROUND(VALUE(SUBSTITUTE(連結実質赤字比率に係る赤字・黒字の構成分析!H$35,"▲", "-")), 2) &gt;= 0, ABS(ROUND(VALUE(SUBSTITUTE(連結実質赤字比率に係る赤字・黒字の構成分析!H$35,"▲", "-")), 2)), NA())</f>
        <v>#VALUE!</v>
      </c>
      <c r="H35" s="169" t="e">
        <f>IF(ROUND(VALUE(SUBSTITUTE(連結実質赤字比率に係る赤字・黒字の構成分析!I$35,"▲", "-")), 2) &lt; 0, ABS(ROUND(VALUE(SUBSTITUTE(連結実質赤字比率に係る赤字・黒字の構成分析!I$35,"▲", "-")), 2)), NA())</f>
        <v>#VALUE!</v>
      </c>
      <c r="I35" s="169" t="e">
        <f>IF(ROUND(VALUE(SUBSTITUTE(連結実質赤字比率に係る赤字・黒字の構成分析!I$35,"▲", "-")), 2) &gt;= 0, ABS(ROUND(VALUE(SUBSTITUTE(連結実質赤字比率に係る赤字・黒字の構成分析!I$35,"▲", "-")), 2)), NA())</f>
        <v>#VALUE!</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0.77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2.58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3.04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4.05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4.51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455</v>
      </c>
      <c r="E42" s="170"/>
      <c r="F42" s="170"/>
      <c r="G42" s="170">
        <f>'実質公債費比率（分子）の構造'!L$52</f>
        <v>440</v>
      </c>
      <c r="H42" s="170"/>
      <c r="I42" s="170"/>
      <c r="J42" s="170">
        <f>'実質公債費比率（分子）の構造'!M$52</f>
        <v>420</v>
      </c>
      <c r="K42" s="170"/>
      <c r="L42" s="170"/>
      <c r="M42" s="170">
        <f>'実質公債費比率（分子）の構造'!N$52</f>
        <v>397</v>
      </c>
      <c r="N42" s="170"/>
      <c r="O42" s="170"/>
      <c r="P42" s="170">
        <f>'実質公債費比率（分子）の構造'!O$52</f>
        <v>353</v>
      </c>
    </row>
    <row r="43" spans="1:16" x14ac:dyDescent="0.2">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36</v>
      </c>
      <c r="C45" s="170"/>
      <c r="D45" s="170"/>
      <c r="E45" s="170">
        <f>'実質公債費比率（分子）の構造'!L$49</f>
        <v>34</v>
      </c>
      <c r="F45" s="170"/>
      <c r="G45" s="170"/>
      <c r="H45" s="170">
        <f>'実質公債費比率（分子）の構造'!M$49</f>
        <v>20</v>
      </c>
      <c r="I45" s="170"/>
      <c r="J45" s="170"/>
      <c r="K45" s="170">
        <f>'実質公債費比率（分子）の構造'!N$49</f>
        <v>8</v>
      </c>
      <c r="L45" s="170"/>
      <c r="M45" s="170"/>
      <c r="N45" s="170">
        <f>'実質公債費比率（分子）の構造'!O$49</f>
        <v>8</v>
      </c>
      <c r="O45" s="170"/>
      <c r="P45" s="170"/>
    </row>
    <row r="46" spans="1:16" x14ac:dyDescent="0.2">
      <c r="A46" s="170" t="s">
        <v>64</v>
      </c>
      <c r="B46" s="170">
        <f>'実質公債費比率（分子）の構造'!K$48</f>
        <v>252</v>
      </c>
      <c r="C46" s="170"/>
      <c r="D46" s="170"/>
      <c r="E46" s="170">
        <f>'実質公債費比率（分子）の構造'!L$48</f>
        <v>292</v>
      </c>
      <c r="F46" s="170"/>
      <c r="G46" s="170"/>
      <c r="H46" s="170">
        <f>'実質公債費比率（分子）の構造'!M$48</f>
        <v>252</v>
      </c>
      <c r="I46" s="170"/>
      <c r="J46" s="170"/>
      <c r="K46" s="170">
        <f>'実質公債費比率（分子）の構造'!N$48</f>
        <v>210</v>
      </c>
      <c r="L46" s="170"/>
      <c r="M46" s="170"/>
      <c r="N46" s="170">
        <f>'実質公債費比率（分子）の構造'!O$48</f>
        <v>171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203</v>
      </c>
      <c r="C49" s="170"/>
      <c r="D49" s="170"/>
      <c r="E49" s="170">
        <f>'実質公債費比率（分子）の構造'!L$45</f>
        <v>215</v>
      </c>
      <c r="F49" s="170"/>
      <c r="G49" s="170"/>
      <c r="H49" s="170">
        <f>'実質公債費比率（分子）の構造'!M$45</f>
        <v>234</v>
      </c>
      <c r="I49" s="170"/>
      <c r="J49" s="170"/>
      <c r="K49" s="170">
        <f>'実質公債費比率（分子）の構造'!N$45</f>
        <v>246</v>
      </c>
      <c r="L49" s="170"/>
      <c r="M49" s="170"/>
      <c r="N49" s="170">
        <f>'実質公債費比率（分子）の構造'!O$45</f>
        <v>300</v>
      </c>
      <c r="O49" s="170"/>
      <c r="P49" s="170"/>
    </row>
    <row r="50" spans="1:16" x14ac:dyDescent="0.2">
      <c r="A50" s="170" t="s">
        <v>67</v>
      </c>
      <c r="B50" s="170" t="e">
        <f>NA()</f>
        <v>#N/A</v>
      </c>
      <c r="C50" s="170">
        <f>IF(ISNUMBER('実質公債費比率（分子）の構造'!K$53),'実質公債費比率（分子）の構造'!K$53,NA())</f>
        <v>36</v>
      </c>
      <c r="D50" s="170" t="e">
        <f>NA()</f>
        <v>#N/A</v>
      </c>
      <c r="E50" s="170" t="e">
        <f>NA()</f>
        <v>#N/A</v>
      </c>
      <c r="F50" s="170">
        <f>IF(ISNUMBER('実質公債費比率（分子）の構造'!L$53),'実質公債費比率（分子）の構造'!L$53,NA())</f>
        <v>101</v>
      </c>
      <c r="G50" s="170" t="e">
        <f>NA()</f>
        <v>#N/A</v>
      </c>
      <c r="H50" s="170" t="e">
        <f>NA()</f>
        <v>#N/A</v>
      </c>
      <c r="I50" s="170">
        <f>IF(ISNUMBER('実質公債費比率（分子）の構造'!M$53),'実質公債費比率（分子）の構造'!M$53,NA())</f>
        <v>86</v>
      </c>
      <c r="J50" s="170" t="e">
        <f>NA()</f>
        <v>#N/A</v>
      </c>
      <c r="K50" s="170" t="e">
        <f>NA()</f>
        <v>#N/A</v>
      </c>
      <c r="L50" s="170">
        <f>IF(ISNUMBER('実質公債費比率（分子）の構造'!N$53),'実質公債費比率（分子）の構造'!N$53,NA())</f>
        <v>67</v>
      </c>
      <c r="M50" s="170" t="e">
        <f>NA()</f>
        <v>#N/A</v>
      </c>
      <c r="N50" s="170" t="e">
        <f>NA()</f>
        <v>#N/A</v>
      </c>
      <c r="O50" s="170">
        <f>IF(ISNUMBER('実質公債費比率（分子）の構造'!O$53),'実質公債費比率（分子）の構造'!O$53,NA())</f>
        <v>126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3384</v>
      </c>
      <c r="E56" s="169"/>
      <c r="F56" s="169"/>
      <c r="G56" s="169">
        <f>'将来負担比率（分子）の構造'!J$52</f>
        <v>3064</v>
      </c>
      <c r="H56" s="169"/>
      <c r="I56" s="169"/>
      <c r="J56" s="169">
        <f>'将来負担比率（分子）の構造'!K$52</f>
        <v>2897</v>
      </c>
      <c r="K56" s="169"/>
      <c r="L56" s="169"/>
      <c r="M56" s="169">
        <f>'将来負担比率（分子）の構造'!L$52</f>
        <v>2729</v>
      </c>
      <c r="N56" s="169"/>
      <c r="O56" s="169"/>
      <c r="P56" s="169">
        <f>'将来負担比率（分子）の構造'!M$52</f>
        <v>2453</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4626</v>
      </c>
      <c r="E58" s="169"/>
      <c r="F58" s="169"/>
      <c r="G58" s="169">
        <f>'将来負担比率（分子）の構造'!J$50</f>
        <v>4175</v>
      </c>
      <c r="H58" s="169"/>
      <c r="I58" s="169"/>
      <c r="J58" s="169">
        <f>'将来負担比率（分子）の構造'!K$50</f>
        <v>4219</v>
      </c>
      <c r="K58" s="169"/>
      <c r="L58" s="169"/>
      <c r="M58" s="169">
        <f>'将来負担比率（分子）の構造'!L$50</f>
        <v>4718</v>
      </c>
      <c r="N58" s="169"/>
      <c r="O58" s="169"/>
      <c r="P58" s="169">
        <f>'将来負担比率（分子）の構造'!M$50</f>
        <v>4616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1545</v>
      </c>
      <c r="C62" s="169"/>
      <c r="D62" s="169"/>
      <c r="E62" s="169">
        <f>'将来負担比率（分子）の構造'!J$45</f>
        <v>1563</v>
      </c>
      <c r="F62" s="169"/>
      <c r="G62" s="169"/>
      <c r="H62" s="169">
        <f>'将来負担比率（分子）の構造'!K$45</f>
        <v>1580</v>
      </c>
      <c r="I62" s="169"/>
      <c r="J62" s="169"/>
      <c r="K62" s="169">
        <f>'将来負担比率（分子）の構造'!L$45</f>
        <v>1586</v>
      </c>
      <c r="L62" s="169"/>
      <c r="M62" s="169"/>
      <c r="N62" s="169">
        <f>'将来負担比率（分子）の構造'!M$45</f>
        <v>1585</v>
      </c>
      <c r="O62" s="169"/>
      <c r="P62" s="169"/>
    </row>
    <row r="63" spans="1:16" x14ac:dyDescent="0.2">
      <c r="A63" s="169" t="s">
        <v>34</v>
      </c>
      <c r="B63" s="169">
        <f>'将来負担比率（分子）の構造'!I$44</f>
        <v>78</v>
      </c>
      <c r="C63" s="169"/>
      <c r="D63" s="169"/>
      <c r="E63" s="169">
        <f>'将来負担比率（分子）の構造'!J$44</f>
        <v>48</v>
      </c>
      <c r="F63" s="169"/>
      <c r="G63" s="169"/>
      <c r="H63" s="169">
        <f>'将来負担比率（分子）の構造'!K$44</f>
        <v>28</v>
      </c>
      <c r="I63" s="169"/>
      <c r="J63" s="169"/>
      <c r="K63" s="169">
        <f>'将来負担比率（分子）の構造'!L$44</f>
        <v>35</v>
      </c>
      <c r="L63" s="169"/>
      <c r="M63" s="169"/>
      <c r="N63" s="169">
        <f>'将来負担比率（分子）の構造'!M$44</f>
        <v>34</v>
      </c>
      <c r="O63" s="169"/>
      <c r="P63" s="169"/>
    </row>
    <row r="64" spans="1:16" x14ac:dyDescent="0.2">
      <c r="A64" s="169" t="s">
        <v>33</v>
      </c>
      <c r="B64" s="169">
        <f>'将来負担比率（分子）の構造'!I$43</f>
        <v>2450</v>
      </c>
      <c r="C64" s="169"/>
      <c r="D64" s="169"/>
      <c r="E64" s="169">
        <f>'将来負担比率（分子）の構造'!J$43</f>
        <v>2347</v>
      </c>
      <c r="F64" s="169"/>
      <c r="G64" s="169"/>
      <c r="H64" s="169">
        <f>'将来負担比率（分子）の構造'!K$43</f>
        <v>2083</v>
      </c>
      <c r="I64" s="169"/>
      <c r="J64" s="169"/>
      <c r="K64" s="169">
        <f>'将来負担比率（分子）の構造'!L$43</f>
        <v>1967</v>
      </c>
      <c r="L64" s="169"/>
      <c r="M64" s="169"/>
      <c r="N64" s="169">
        <f>'将来負担比率（分子）の構造'!M$43</f>
        <v>1704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2449</v>
      </c>
      <c r="C66" s="169"/>
      <c r="D66" s="169"/>
      <c r="E66" s="169">
        <f>'将来負担比率（分子）の構造'!J$41</f>
        <v>2485</v>
      </c>
      <c r="F66" s="169"/>
      <c r="G66" s="169"/>
      <c r="H66" s="169">
        <f>'将来負担比率（分子）の構造'!K$41</f>
        <v>2410</v>
      </c>
      <c r="I66" s="169"/>
      <c r="J66" s="169"/>
      <c r="K66" s="169">
        <f>'将来負担比率（分子）の構造'!L$41</f>
        <v>3132</v>
      </c>
      <c r="L66" s="169"/>
      <c r="M66" s="169"/>
      <c r="N66" s="169">
        <f>'将来負担比率（分子）の構造'!M$41</f>
        <v>3044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2522</v>
      </c>
      <c r="C72" s="173">
        <f>基金残高に係る経年分析!G55</f>
        <v>2792</v>
      </c>
      <c r="D72" s="173">
        <f>基金残高に係る経年分析!H55</f>
        <v>2792</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1548</v>
      </c>
      <c r="C74" s="173">
        <f>基金残高に係る経年分析!G57</f>
        <v>1777</v>
      </c>
      <c r="D74" s="173">
        <f>基金残高に係る経年分析!H57</f>
        <v>1824</v>
      </c>
    </row>
  </sheetData>
  <sheetProtection algorithmName="SHA-512" hashValue="1MBXGYqdQMgKHKQ4s7SDwBOk9SniFleuWsHmqj7H9iAKspSoU5DbjKnSf0Y2wJGHGPpU1NQP7Jc0rc+U14ZWzQ==" saltValue="6anGGT+tT5rs6RGH75ZN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2025-03-07T02:15:45Z</cp:lastPrinted>
  <dcterms:created xsi:type="dcterms:W3CDTF">2025-02-19T03:06:01Z</dcterms:created>
  <dcterms:modified xsi:type="dcterms:W3CDTF">2025-03-19T07:33:24Z</dcterms:modified>
  <cp:category/>
</cp:coreProperties>
</file>