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完成版\"/>
    </mc:Choice>
  </mc:AlternateContent>
  <xr:revisionPtr revIDLastSave="0" documentId="13_ncr:1_{88BC71D8-2E9E-4946-B3AE-1E8A615C3A9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alcChain>
</file>

<file path=xl/sharedStrings.xml><?xml version="1.0" encoding="utf-8"?>
<sst xmlns="http://schemas.openxmlformats.org/spreadsheetml/2006/main" count="1164" uniqueCount="562">
  <si>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</si>
  <si>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</si>
  <si>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</si>
  <si>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</si>
  <si>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</si>
  <si>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</si>
  <si>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</si>
  <si>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</si>
  <si>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</si>
  <si>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</si>
  <si>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</si>
  <si>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</si>
  <si>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</si>
  <si>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</si>
  <si>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</si>
  <si>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</si>
  <si>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</si>
  <si>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</si>
  <si>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</si>
  <si>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</si>
  <si>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</si>
  <si>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</si>
  <si>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</si>
  <si>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</si>
  <si>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</si>
  <si>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</si>
  <si>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</si>
  <si>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</si>
  <si>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</si>
  <si>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</si>
  <si>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</si>
  <si>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</si>
  <si>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</si>
  <si>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</si>
  <si>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</si>
  <si>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</si>
  <si>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</si>
  <si>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</si>
  <si>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</si>
  <si>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</si>
  <si>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</si>
  <si>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</si>
  <si>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</si>
  <si>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</si>
  <si>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</si>
  <si>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</si>
  <si>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</si>
  <si>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</si>
  <si>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</si>
  <si>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</si>
  <si>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</si>
  <si>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</si>
  <si>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</si>
  <si>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</si>
  <si>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</si>
  <si>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</si>
  <si>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</si>
  <si>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</si>
  <si>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</si>
  <si>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</si>
  <si>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</si>
  <si>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</si>
  <si>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</si>
  <si>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</si>
  <si>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</si>
  <si>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</si>
  <si>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</si>
  <si>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</si>
  <si>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</si>
  <si>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</si>
  <si>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</si>
  <si>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</si>
  <si>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</si>
  <si>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</si>
  <si>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</si>
  <si>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</si>
  <si>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</si>
  <si>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</si>
  <si>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</si>
  <si>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</si>
  <si>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</si>
  <si>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</si>
  <si>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</si>
  <si>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</si>
  <si>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</si>
  <si>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</si>
  <si>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</si>
  <si>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</si>
  <si>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</si>
  <si>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</si>
  <si>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</si>
  <si>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</si>
  <si>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</si>
  <si>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</si>
  <si>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</si>
  <si>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</si>
  <si>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</si>
  <si>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</si>
  <si>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</si>
  <si>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</si>
  <si>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</si>
  <si>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</si>
  <si>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</si>
  <si>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</si>
  <si>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</si>
  <si>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</si>
  <si>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</si>
  <si>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</si>
  <si>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</si>
  <si>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</si>
  <si>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</si>
  <si>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</si>
  <si>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</si>
  <si>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</si>
  <si>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</si>
  <si>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</si>
  <si>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</si>
  <si>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</si>
  <si>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</si>
  <si>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</si>
  <si>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</si>
  <si>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</si>
  <si>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</si>
  <si>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</si>
  <si>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</si>
  <si>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</si>
  <si>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</si>
  <si>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</si>
  <si>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</si>
  <si>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</si>
  <si>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</si>
  <si>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</si>
  <si>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</si>
  <si>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</si>
  <si>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</si>
  <si>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</si>
  <si>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</si>
  <si>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</si>
  <si>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</si>
  <si>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</si>
  <si>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</si>
  <si>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</si>
  <si>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</si>
  <si>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</si>
  <si>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</si>
  <si>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</si>
  <si>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</si>
  <si>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</si>
  <si>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</si>
  <si>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</si>
  <si>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</si>
  <si>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</si>
  <si>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</si>
  <si>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</si>
  <si>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</si>
  <si>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</si>
  <si>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</si>
  <si>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</si>
  <si>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</si>
  <si>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</si>
  <si>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</si>
  <si>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</si>
  <si>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</si>
  <si>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</si>
  <si>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</si>
  <si>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</si>
  <si>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</si>
  <si>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</si>
  <si>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</si>
  <si>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</si>
  <si>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</si>
  <si>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</si>
  <si>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</si>
  <si>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</si>
  <si>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</si>
  <si>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</si>
  <si>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</si>
  <si>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</si>
  <si>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</si>
  <si>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</si>
  <si>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</si>
  <si>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</si>
  <si>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</si>
  <si>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</si>
  <si>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</si>
  <si>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</si>
  <si>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</si>
  <si>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</si>
  <si>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</si>
  <si>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</si>
  <si>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</si>
  <si>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</si>
  <si>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</si>
  <si>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</si>
  <si>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</si>
  <si>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</si>
  <si>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</si>
  <si>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</si>
  <si>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</si>
  <si>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</si>
  <si>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</si>
  <si>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</si>
  <si>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</si>
  <si>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愛知県大治町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</si>
  <si>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</si>
  <si>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</si>
  <si>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</si>
  <si>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</si>
  <si>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</si>
  <si>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</si>
  <si>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</si>
  <si>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</si>
  <si>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</si>
  <si>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</si>
  <si>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</si>
  <si>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</si>
  <si>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</si>
  <si>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</si>
  <si>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</si>
  <si>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</si>
  <si>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</si>
  <si>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</si>
  <si>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</si>
  <si>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</si>
  <si>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</si>
  <si>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</si>
  <si>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</si>
  <si>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</si>
  <si>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</si>
  <si>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</si>
  <si>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</si>
  <si>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</si>
  <si>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</si>
  <si>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</si>
  <si>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</si>
  <si>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</si>
  <si>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</si>
  <si>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</si>
  <si>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</si>
  <si>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</si>
  <si>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</si>
  <si>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</si>
  <si>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</si>
  <si>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</si>
  <si>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</si>
  <si>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</si>
  <si>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</si>
  <si>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</si>
  <si>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</si>
  <si>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</si>
  <si>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</si>
  <si>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</si>
  <si>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</si>
  <si>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</si>
  <si>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</si>
  <si>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</si>
  <si>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</si>
  <si>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</si>
  <si>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</si>
  <si>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</si>
  <si>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</si>
  <si>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</si>
  <si>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</si>
  <si>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</si>
  <si>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</si>
  <si>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</si>
  <si>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</si>
  <si>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</si>
  <si>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</si>
  <si>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</si>
  <si>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</si>
  <si>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</si>
  <si>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</si>
  <si>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</si>
  <si>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</si>
  <si>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</si>
  <si>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</si>
  <si>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</si>
  <si>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</si>
  <si>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</si>
  <si>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</si>
  <si>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</si>
  <si>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</si>
  <si>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</si>
  <si>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</si>
  <si>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</si>
  <si>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</si>
  <si>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</si>
  <si>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</si>
  <si>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</si>
  <si>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</si>
  <si>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</si>
  <si>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</si>
  <si>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</si>
  <si>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</si>
  <si>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</si>
  <si>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</si>
  <si>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</si>
  <si>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</si>
  <si>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</si>
  <si>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</si>
  <si>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</si>
  <si>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</si>
  <si>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</si>
  <si>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</si>
  <si>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</si>
  <si>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</si>
  <si>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</si>
  <si>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</si>
  <si>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</si>
  <si>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</si>
  <si>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</si>
  <si>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</si>
  <si>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</si>
  <si>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</si>
  <si>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</si>
  <si>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</si>
  <si>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</si>
  <si>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</si>
  <si>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</si>
  <si>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</si>
  <si>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</si>
  <si>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</si>
  <si>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</si>
  <si>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</si>
  <si>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</si>
  <si>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</si>
  <si>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</si>
  <si>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</si>
  <si>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</si>
  <si>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</si>
  <si>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</si>
  <si>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</si>
  <si>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</si>
  <si>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</si>
  <si>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</si>
  <si>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</si>
  <si>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</si>
  <si>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</si>
  <si>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</si>
  <si>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</si>
  <si>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</si>
  <si>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</si>
  <si>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</si>
  <si>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</si>
  <si>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</si>
  <si>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</si>
  <si>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</si>
  <si>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</si>
  <si>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</si>
  <si>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</si>
  <si>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</si>
  <si>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</si>
  <si>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</si>
  <si>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愛知県大治町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</si>
  <si>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</si>
  <si>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</si>
  <si>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</si>
  <si>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</si>
  <si>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</si>
  <si>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</si>
  <si>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</si>
  <si>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</si>
  <si>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</si>
  <si>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</si>
  <si>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</si>
  <si>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</si>
  <si>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</si>
  <si>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</si>
  <si>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</si>
  <si>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</si>
  <si>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</si>
  <si>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</si>
  <si>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</si>
  <si>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</si>
  <si>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</si>
  <si>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</si>
  <si>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</si>
  <si>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</si>
  <si>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</si>
  <si>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</si>
  <si>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</si>
  <si>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</si>
  <si>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</si>
  <si>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</si>
  <si>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</si>
  <si>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</si>
  <si>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</si>
  <si>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</si>
  <si>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</si>
  <si>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</si>
  <si>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</si>
  <si>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</si>
  <si>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大治町下水道事業会計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</si>
  <si>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</si>
  <si>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</si>
  <si>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</si>
  <si>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</si>
  <si>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</si>
  <si>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</si>
  <si>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</si>
  <si>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</si>
  <si>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</si>
  <si>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</si>
  <si>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</si>
  <si>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</si>
  <si>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</si>
  <si>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</si>
  <si>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</si>
  <si>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</si>
  <si>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</si>
  <si>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</si>
  <si>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</si>
  <si>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</si>
  <si>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</si>
  <si>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</si>
  <si>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</si>
  <si>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</si>
  <si>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</si>
  <si>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</si>
  <si>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</si>
  <si>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</si>
  <si>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</si>
  <si>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</si>
  <si>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</si>
  <si>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</si>
  <si>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</si>
  <si>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</si>
  <si>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</si>
  <si>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</si>
  <si>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</si>
  <si>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</si>
  <si>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</si>
  <si>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</si>
  <si>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</si>
  <si>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</si>
  <si>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</si>
  <si>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</si>
  <si>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</si>
  <si>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</si>
  <si>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</si>
  <si>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</si>
  <si>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</si>
  <si>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</si>
  <si>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</si>
  <si>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</si>
  <si>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</si>
  <si>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</si>
  <si>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</si>
  <si>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</si>
  <si>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</si>
  <si>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</si>
  <si>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</si>
  <si>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</si>
  <si>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</si>
  <si>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</si>
  <si>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</si>
  <si>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</si>
  <si>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</si>
  <si>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</si>
  <si>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</si>
  <si>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</si>
  <si>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</si>
  <si>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</si>
  <si>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</si>
  <si>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</si>
  <si>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</si>
  <si>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</si>
  <si>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</si>
  <si>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</si>
  <si>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</si>
  <si>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</si>
  <si>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</si>
  <si>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</si>
  <si>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</si>
  <si>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</si>
  <si>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</si>
  <si>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</si>
  <si>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</si>
  <si>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</si>
  <si>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</si>
  <si>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</si>
  <si>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</si>
  <si>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</si>
  <si>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</si>
  <si>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</si>
  <si>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</si>
  <si>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</si>
  <si>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</si>
  <si>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</si>
  <si>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</si>
  <si>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</si>
  <si>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</si>
  <si>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</si>
  <si>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</si>
  <si>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</si>
  <si>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</si>
  <si>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</si>
  <si>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</si>
  <si>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</si>
  <si>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</si>
  <si>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</si>
  <si>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</si>
  <si>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</si>
  <si>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</si>
  <si>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</si>
  <si>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</si>
  <si>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</si>
  <si>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</si>
  <si>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</si>
  <si>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</si>
  <si>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</si>
  <si>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</si>
  <si>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</si>
  <si>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</si>
  <si>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</si>
  <si>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</si>
  <si>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</si>
  <si>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</si>
  <si>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</si>
  <si>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</si>
  <si>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</si>
  <si>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</si>
  <si>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</si>
  <si>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</si>
  <si>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</si>
  <si>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</si>
  <si>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</si>
  <si>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</si>
  <si>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</si>
  <si>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3.16</t>
  </si>
  <si>
    <t>▲ 0.01</t>
  </si>
  <si>
    <t>▲ 6.03</t>
  </si>
  <si>
    <t>大治町下水道事業会計</t>
  </si>
  <si>
    <t>一般会計</t>
  </si>
  <si>
    <t>介護保険特別会計（保険事業勘定）</t>
  </si>
  <si>
    <t>国民健康保険特別会計</t>
  </si>
  <si>
    <t>後期高齢者医療特別会計</t>
  </si>
  <si>
    <t>土地取得特別会計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</si>
  <si>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</si>
  <si>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</si>
  <si>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</si>
  <si>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</si>
  <si>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</si>
  <si>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</si>
  <si>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</si>
  <si>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</si>
  <si>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</si>
  <si>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海部地区水防事務組合</t>
    <rPh sb="0" eb="4">
      <t>アマチク</t>
    </rPh>
    <rPh sb="4" eb="6">
      <t>スイボウ</t>
    </rPh>
    <rPh sb="6" eb="10">
      <t>ジムクミアイ</t>
    </rPh>
    <phoneticPr fontId="10"/>
  </si>
  <si>
    <t>海部地区急病診療所組合</t>
    <rPh sb="0" eb="4">
      <t>アマチク</t>
    </rPh>
    <rPh sb="4" eb="6">
      <t>キュウビョウ</t>
    </rPh>
    <rPh sb="6" eb="9">
      <t>シンリョウジョ</t>
    </rPh>
    <rPh sb="9" eb="11">
      <t>クミアイ</t>
    </rPh>
    <phoneticPr fontId="10"/>
  </si>
  <si>
    <t>海部地区環境事務組合</t>
    <rPh sb="0" eb="4">
      <t>アマチク</t>
    </rPh>
    <rPh sb="4" eb="10">
      <t>カンキョウジムクミアイ</t>
    </rPh>
    <phoneticPr fontId="10"/>
  </si>
  <si>
    <t>海部東部消防組合（一般会計）</t>
    <rPh sb="0" eb="2">
      <t>アマ</t>
    </rPh>
    <rPh sb="2" eb="4">
      <t>トウブ</t>
    </rPh>
    <rPh sb="4" eb="6">
      <t>ショウボウ</t>
    </rPh>
    <rPh sb="6" eb="8">
      <t>クミアイ</t>
    </rPh>
    <rPh sb="9" eb="11">
      <t>イッパン</t>
    </rPh>
    <rPh sb="11" eb="13">
      <t>カイケイ</t>
    </rPh>
    <phoneticPr fontId="10"/>
  </si>
  <si>
    <t>海部東部消防組合（介護保険特別会計）</t>
    <rPh sb="0" eb="2">
      <t>アマ</t>
    </rPh>
    <rPh sb="2" eb="4">
      <t>トウブ</t>
    </rPh>
    <rPh sb="4" eb="6">
      <t>ショウボウ</t>
    </rPh>
    <rPh sb="6" eb="8">
      <t>クミアイ</t>
    </rPh>
    <rPh sb="9" eb="13">
      <t>カイゴホケン</t>
    </rPh>
    <rPh sb="13" eb="17">
      <t>トクベツカイケイ</t>
    </rPh>
    <phoneticPr fontId="10"/>
  </si>
  <si>
    <t>海部東部消防組合（障害者総合支援特別会計）</t>
    <rPh sb="0" eb="8">
      <t>アマトウブショウボウクミアイ</t>
    </rPh>
    <rPh sb="9" eb="12">
      <t>ショウガイシャ</t>
    </rPh>
    <rPh sb="12" eb="14">
      <t>ソウゴウ</t>
    </rPh>
    <rPh sb="14" eb="16">
      <t>シエン</t>
    </rPh>
    <rPh sb="16" eb="20">
      <t>トクベツカイケイ</t>
    </rPh>
    <phoneticPr fontId="10"/>
  </si>
  <si>
    <t>愛知県市町村職員退職手当組合</t>
    <phoneticPr fontId="10"/>
  </si>
  <si>
    <t>愛知県後期高齢者医療広域連合（一般会計）</t>
    <phoneticPr fontId="10"/>
  </si>
  <si>
    <t>愛知県後期高齢者医療広域連合（後期高齢者医療特別会計）</t>
    <phoneticPr fontId="10"/>
  </si>
  <si>
    <t>地域福祉振興基金</t>
    <rPh sb="0" eb="2">
      <t>チイキ</t>
    </rPh>
    <rPh sb="2" eb="4">
      <t>フクシ</t>
    </rPh>
    <rPh sb="4" eb="6">
      <t>シンコウ</t>
    </rPh>
    <rPh sb="6" eb="8">
      <t>キキン</t>
    </rPh>
    <phoneticPr fontId="5"/>
  </si>
  <si>
    <t>大規模まちづくり事業推進基金</t>
    <rPh sb="0" eb="3">
      <t>ダイキボ</t>
    </rPh>
    <rPh sb="8" eb="14">
      <t>ジギョウスイシンキキン</t>
    </rPh>
    <phoneticPr fontId="2"/>
  </si>
  <si>
    <t>公共施設修繕等基金</t>
    <rPh sb="0" eb="4">
      <t>コウキョウシセツ</t>
    </rPh>
    <rPh sb="4" eb="6">
      <t>シュウゼン</t>
    </rPh>
    <rPh sb="6" eb="7">
      <t>ナド</t>
    </rPh>
    <rPh sb="7" eb="9">
      <t>キキン</t>
    </rPh>
    <phoneticPr fontId="2"/>
  </si>
  <si>
    <t>障害者福祉基金</t>
    <rPh sb="0" eb="3">
      <t>ショウガイシャ</t>
    </rPh>
    <rPh sb="3" eb="5">
      <t>フクシ</t>
    </rPh>
    <rPh sb="5" eb="7">
      <t>キキン</t>
    </rPh>
    <phoneticPr fontId="2"/>
  </si>
  <si>
    <t>森林環境譲与税基金</t>
    <rPh sb="0" eb="2">
      <t>シンリン</t>
    </rPh>
    <rPh sb="2" eb="6">
      <t>カンキョウジョウヨ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</si>
</sst>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78A-4597-8CDE-56538B5D59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42841</c:v>
                </c:pt>
                <c:pt idx="1">
                  <c:v>29908</c:v>
                </c:pt>
                <c:pt idx="2">
                  <c:v>20717</c:v>
                </c:pt>
                <c:pt idx="3">
                  <c:v>20962</c:v>
                </c:pt>
                <c:pt idx="4">
                  <c:v>19912</c:v>
                </c:pt>
              </c:numCache>
            </c:numRef>
          </c:val>
          <c:smooth val="0"/>
          <c:extLst>
            <c:ext xmlns:c16="http://schemas.microsoft.com/office/drawing/2014/chart" uri="{C3380CC4-5D6E-409C-BE32-E72D297353CC}">
              <c16:uniqueId val="{00000001-E78A-4597-8CDE-56538B5D59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9.51</c:v>
                </c:pt>
                <c:pt idx="1">
                  <c:v>7.93</c:v>
                </c:pt>
                <c:pt idx="2">
                  <c:v>9.18</c:v>
                </c:pt>
                <c:pt idx="3">
                  <c:v>5.23</c:v>
                </c:pt>
                <c:pt idx="4">
                  <c:v>2.63</c:v>
                </c:pt>
              </c:numCache>
            </c:numRef>
          </c:val>
          <c:extLst>
            <c:ext xmlns:c16="http://schemas.microsoft.com/office/drawing/2014/chart" uri="{C3380CC4-5D6E-409C-BE32-E72D297353CC}">
              <c16:uniqueId val="{00000000-0CE3-426F-8DDD-4C29045D73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22.55</c:v>
                </c:pt>
                <c:pt idx="1">
                  <c:v>22.92</c:v>
                </c:pt>
                <c:pt idx="2">
                  <c:v>28.37</c:v>
                </c:pt>
                <c:pt idx="3">
                  <c:v>34.89</c:v>
                </c:pt>
                <c:pt idx="4">
                  <c:v>30.22</c:v>
                </c:pt>
              </c:numCache>
            </c:numRef>
          </c:val>
          <c:extLst>
            <c:ext xmlns:c16="http://schemas.microsoft.com/office/drawing/2014/chart" uri="{C3380CC4-5D6E-409C-BE32-E72D297353CC}">
              <c16:uniqueId val="{00000001-0CE3-426F-8DDD-4C29045D73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-3.16</c:v>
                </c:pt>
                <c:pt idx="1">
                  <c:v>-0.01</c:v>
                </c:pt>
                <c:pt idx="2">
                  <c:v>8.99</c:v>
                </c:pt>
                <c:pt idx="3">
                  <c:v>1.74</c:v>
                </c:pt>
                <c:pt idx="4">
                  <c:v>-6.03</c:v>
                </c:pt>
              </c:numCache>
            </c:numRef>
          </c:val>
          <c:smooth val="0"/>
          <c:extLst>
            <c:ext xmlns:c16="http://schemas.microsoft.com/office/drawing/2014/chart" uri="{C3380CC4-5D6E-409C-BE32-E72D297353CC}">
              <c16:uniqueId val="{00000002-0CE3-426F-8DDD-4C29045D73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C-474F-8F8B-D67E15750B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EC-474F-8F8B-D67E15750B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EC-474F-8F8B-D67E15750B44}"/>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04EC-474F-8F8B-D67E15750B44}"/>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4EC-474F-8F8B-D67E15750B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5-04EC-474F-8F8B-D67E15750B4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3.05</c:v>
                </c:pt>
                <c:pt idx="2">
                  <c:v>#N/A</c:v>
                </c:pt>
                <c:pt idx="3">
                  <c:v>3.41</c:v>
                </c:pt>
                <c:pt idx="4">
                  <c:v>#N/A</c:v>
                </c:pt>
                <c:pt idx="5">
                  <c:v>3.38</c:v>
                </c:pt>
                <c:pt idx="6">
                  <c:v>#N/A</c:v>
                </c:pt>
                <c:pt idx="7">
                  <c:v>2.82</c:v>
                </c:pt>
                <c:pt idx="8">
                  <c:v>#N/A</c:v>
                </c:pt>
                <c:pt idx="9">
                  <c:v>0.71</c:v>
                </c:pt>
              </c:numCache>
            </c:numRef>
          </c:val>
          <c:extLst>
            <c:ext xmlns:c16="http://schemas.microsoft.com/office/drawing/2014/chart" uri="{C3380CC4-5D6E-409C-BE32-E72D297353CC}">
              <c16:uniqueId val="{00000006-04EC-474F-8F8B-D67E15750B4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1.67</c:v>
                </c:pt>
                <c:pt idx="4">
                  <c:v>#N/A</c:v>
                </c:pt>
                <c:pt idx="5">
                  <c:v>1.43</c:v>
                </c:pt>
                <c:pt idx="6">
                  <c:v>#N/A</c:v>
                </c:pt>
                <c:pt idx="7">
                  <c:v>1.22</c:v>
                </c:pt>
                <c:pt idx="8">
                  <c:v>#N/A</c:v>
                </c:pt>
                <c:pt idx="9">
                  <c:v>0.85</c:v>
                </c:pt>
              </c:numCache>
            </c:numRef>
          </c:val>
          <c:extLst>
            <c:ext xmlns:c16="http://schemas.microsoft.com/office/drawing/2014/chart" uri="{C3380CC4-5D6E-409C-BE32-E72D297353CC}">
              <c16:uniqueId val="{00000007-04EC-474F-8F8B-D67E15750B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9.51</c:v>
                </c:pt>
                <c:pt idx="2">
                  <c:v>#N/A</c:v>
                </c:pt>
                <c:pt idx="3">
                  <c:v>7.92</c:v>
                </c:pt>
                <c:pt idx="4">
                  <c:v>#N/A</c:v>
                </c:pt>
                <c:pt idx="5">
                  <c:v>9.17</c:v>
                </c:pt>
                <c:pt idx="6">
                  <c:v>#N/A</c:v>
                </c:pt>
                <c:pt idx="7">
                  <c:v>5.22</c:v>
                </c:pt>
                <c:pt idx="8">
                  <c:v>#N/A</c:v>
                </c:pt>
                <c:pt idx="9">
                  <c:v>2.62</c:v>
                </c:pt>
              </c:numCache>
            </c:numRef>
          </c:val>
          <c:extLst>
            <c:ext xmlns:c16="http://schemas.microsoft.com/office/drawing/2014/chart" uri="{C3380CC4-5D6E-409C-BE32-E72D297353CC}">
              <c16:uniqueId val="{00000008-04EC-474F-8F8B-D67E15750B44}"/>
            </c:ext>
          </c:extLst>
        </c:ser>
        <c:ser>
          <c:idx val="9"/>
          <c:order val="9"/>
          <c:tx>
            <c:strRef>
              <c:f>データシート!$A$36</c:f>
              <c:strCache>
                <c:ptCount val="1"/>
                <c:pt idx="0">
                  <c:v>大治町下水道事業会計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3.21</c:v>
                </c:pt>
                <c:pt idx="4">
                  <c:v>#N/A</c:v>
                </c:pt>
                <c:pt idx="5">
                  <c:v>3.22</c:v>
                </c:pt>
                <c:pt idx="6">
                  <c:v>#N/A</c:v>
                </c:pt>
                <c:pt idx="7">
                  <c:v>3.56</c:v>
                </c:pt>
                <c:pt idx="8">
                  <c:v>#N/A</c:v>
                </c:pt>
                <c:pt idx="9">
                  <c:v>3.35</c:v>
                </c:pt>
              </c:numCache>
            </c:numRef>
          </c:val>
          <c:extLst>
            <c:ext xmlns:c16="http://schemas.microsoft.com/office/drawing/2014/chart" uri="{C3380CC4-5D6E-409C-BE32-E72D297353CC}">
              <c16:uniqueId val="{00000009-04EC-474F-8F8B-D67E15750B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c:v>
                </c:pt>
                <c:pt idx="5">
                  <c:v>510</c:v>
                </c:pt>
                <c:pt idx="8">
                  <c:v>514</c:v>
                </c:pt>
                <c:pt idx="11">
                  <c:v>535</c:v>
                </c:pt>
                <c:pt idx="14">
                  <c:v>538</c:v>
                </c:pt>
              </c:numCache>
            </c:numRef>
          </c:val>
          <c:extLst>
            <c:ext xmlns:c16="http://schemas.microsoft.com/office/drawing/2014/chart" uri="{C3380CC4-5D6E-409C-BE32-E72D297353CC}">
              <c16:uniqueId val="{00000000-C765-421E-A600-D36C649541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65-421E-A600-D36C649541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65-421E-A600-D36C649541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22</c:v>
                </c:pt>
                <c:pt idx="6">
                  <c:v>27</c:v>
                </c:pt>
                <c:pt idx="9">
                  <c:v>37</c:v>
                </c:pt>
                <c:pt idx="12">
                  <c:v>32</c:v>
                </c:pt>
              </c:numCache>
            </c:numRef>
          </c:val>
          <c:extLst>
            <c:ext xmlns:c16="http://schemas.microsoft.com/office/drawing/2014/chart" uri="{C3380CC4-5D6E-409C-BE32-E72D297353CC}">
              <c16:uniqueId val="{00000003-C765-421E-A600-D36C649541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c:v>
                </c:pt>
                <c:pt idx="3">
                  <c:v>114</c:v>
                </c:pt>
                <c:pt idx="6">
                  <c:v>123</c:v>
                </c:pt>
                <c:pt idx="9">
                  <c:v>136</c:v>
                </c:pt>
                <c:pt idx="12">
                  <c:v>144</c:v>
                </c:pt>
              </c:numCache>
            </c:numRef>
          </c:val>
          <c:extLst>
            <c:ext xmlns:c16="http://schemas.microsoft.com/office/drawing/2014/chart" uri="{C3380CC4-5D6E-409C-BE32-E72D297353CC}">
              <c16:uniqueId val="{00000004-C765-421E-A600-D36C649541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65-421E-A600-D36C649541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65-421E-A600-D36C649541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447</c:v>
                </c:pt>
                <c:pt idx="3">
                  <c:v>458</c:v>
                </c:pt>
                <c:pt idx="6">
                  <c:v>483</c:v>
                </c:pt>
                <c:pt idx="9">
                  <c:v>576</c:v>
                </c:pt>
                <c:pt idx="12">
                  <c:v>597</c:v>
                </c:pt>
              </c:numCache>
            </c:numRef>
          </c:val>
          <c:extLst>
            <c:ext xmlns:c16="http://schemas.microsoft.com/office/drawing/2014/chart" uri="{C3380CC4-5D6E-409C-BE32-E72D297353CC}">
              <c16:uniqueId val="{00000007-C765-421E-A600-D36C649541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c:v>
                </c:pt>
                <c:pt idx="2">
                  <c:v>#N/A</c:v>
                </c:pt>
                <c:pt idx="3">
                  <c:v>#N/A</c:v>
                </c:pt>
                <c:pt idx="4">
                  <c:v>84</c:v>
                </c:pt>
                <c:pt idx="5">
                  <c:v>#N/A</c:v>
                </c:pt>
                <c:pt idx="6">
                  <c:v>#N/A</c:v>
                </c:pt>
                <c:pt idx="7">
                  <c:v>119</c:v>
                </c:pt>
                <c:pt idx="8">
                  <c:v>#N/A</c:v>
                </c:pt>
                <c:pt idx="9">
                  <c:v>#N/A</c:v>
                </c:pt>
                <c:pt idx="10">
                  <c:v>214</c:v>
                </c:pt>
                <c:pt idx="11">
                  <c:v>#N/A</c:v>
                </c:pt>
                <c:pt idx="12">
                  <c:v>#N/A</c:v>
                </c:pt>
                <c:pt idx="13">
                  <c:v>235</c:v>
                </c:pt>
                <c:pt idx="14">
                  <c:v>#N/A</c:v>
                </c:pt>
              </c:numCache>
            </c:numRef>
          </c:val>
          <c:smooth val="0"/>
          <c:extLst>
            <c:ext xmlns:c16="http://schemas.microsoft.com/office/drawing/2014/chart" uri="{C3380CC4-5D6E-409C-BE32-E72D297353CC}">
              <c16:uniqueId val="{00000008-C765-421E-A600-D36C649541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6753</c:v>
                </c:pt>
                <c:pt idx="5">
                  <c:v>6835</c:v>
                </c:pt>
                <c:pt idx="8">
                  <c:v>6952</c:v>
                </c:pt>
                <c:pt idx="11">
                  <c:v>6752</c:v>
                </c:pt>
                <c:pt idx="14">
                  <c:v>6212</c:v>
                </c:pt>
              </c:numCache>
            </c:numRef>
          </c:val>
          <c:extLst>
            <c:ext xmlns:c16="http://schemas.microsoft.com/office/drawing/2014/chart" uri="{C3380CC4-5D6E-409C-BE32-E72D297353CC}">
              <c16:uniqueId val="{00000000-A1FF-4516-8591-2EF818C70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1FF-4516-8591-2EF818C70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2561</c:v>
                </c:pt>
                <c:pt idx="5">
                  <c:v>2400</c:v>
                </c:pt>
                <c:pt idx="8">
                  <c:v>2853</c:v>
                </c:pt>
                <c:pt idx="11">
                  <c:v>3207</c:v>
                </c:pt>
                <c:pt idx="14">
                  <c:v>3012</c:v>
                </c:pt>
              </c:numCache>
            </c:numRef>
          </c:val>
          <c:extLst>
            <c:ext xmlns:c16="http://schemas.microsoft.com/office/drawing/2014/chart" uri="{C3380CC4-5D6E-409C-BE32-E72D297353CC}">
              <c16:uniqueId val="{00000002-A1FF-4516-8591-2EF818C70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FF-4516-8591-2EF818C70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FF-4516-8591-2EF818C70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FF-4516-8591-2EF818C70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FF-4516-8591-2EF818C70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188</c:v>
                </c:pt>
                <c:pt idx="3">
                  <c:v>236</c:v>
                </c:pt>
                <c:pt idx="6">
                  <c:v>269</c:v>
                </c:pt>
                <c:pt idx="9">
                  <c:v>238</c:v>
                </c:pt>
                <c:pt idx="12">
                  <c:v>220</c:v>
                </c:pt>
              </c:numCache>
            </c:numRef>
          </c:val>
          <c:extLst>
            <c:ext xmlns:c16="http://schemas.microsoft.com/office/drawing/2014/chart" uri="{C3380CC4-5D6E-409C-BE32-E72D297353CC}">
              <c16:uniqueId val="{00000007-A1FF-4516-8591-2EF818C70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2788</c:v>
                </c:pt>
                <c:pt idx="3">
                  <c:v>2820</c:v>
                </c:pt>
                <c:pt idx="6">
                  <c:v>3044</c:v>
                </c:pt>
                <c:pt idx="9">
                  <c:v>3265</c:v>
                </c:pt>
                <c:pt idx="12">
                  <c:v>3382</c:v>
                </c:pt>
              </c:numCache>
            </c:numRef>
          </c:val>
          <c:extLst>
            <c:ext xmlns:c16="http://schemas.microsoft.com/office/drawing/2014/chart" uri="{C3380CC4-5D6E-409C-BE32-E72D297353CC}">
              <c16:uniqueId val="{00000008-A1FF-4516-8591-2EF818C70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FF-4516-8591-2EF818C70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6858</c:v>
                </c:pt>
                <c:pt idx="3">
                  <c:v>7034</c:v>
                </c:pt>
                <c:pt idx="6">
                  <c:v>7301</c:v>
                </c:pt>
                <c:pt idx="9">
                  <c:v>7025</c:v>
                </c:pt>
                <c:pt idx="12">
                  <c:v>6603</c:v>
                </c:pt>
              </c:numCache>
            </c:numRef>
          </c:val>
          <c:extLst>
            <c:ext xmlns:c16="http://schemas.microsoft.com/office/drawing/2014/chart" uri="{C3380CC4-5D6E-409C-BE32-E72D297353CC}">
              <c16:uniqueId val="{0000000A-A1FF-4516-8591-2EF818C70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521</c:v>
                </c:pt>
                <c:pt idx="2">
                  <c:v>#N/A</c:v>
                </c:pt>
                <c:pt idx="3">
                  <c:v>#N/A</c:v>
                </c:pt>
                <c:pt idx="4">
                  <c:v>855</c:v>
                </c:pt>
                <c:pt idx="5">
                  <c:v>#N/A</c:v>
                </c:pt>
                <c:pt idx="6">
                  <c:v>#N/A</c:v>
                </c:pt>
                <c:pt idx="7">
                  <c:v>809</c:v>
                </c:pt>
                <c:pt idx="8">
                  <c:v>#N/A</c:v>
                </c:pt>
                <c:pt idx="9">
                  <c:v>#N/A</c:v>
                </c:pt>
                <c:pt idx="10">
                  <c:v>569</c:v>
                </c:pt>
                <c:pt idx="11">
                  <c:v>#N/A</c:v>
                </c:pt>
                <c:pt idx="12">
                  <c:v>#N/A</c:v>
                </c:pt>
                <c:pt idx="13">
                  <c:v>980</c:v>
                </c:pt>
                <c:pt idx="14">
                  <c:v>#N/A</c:v>
                </c:pt>
              </c:numCache>
            </c:numRef>
          </c:val>
          <c:smooth val="0"/>
          <c:extLst>
            <c:ext xmlns:c16="http://schemas.microsoft.com/office/drawing/2014/chart" uri="{C3380CC4-5D6E-409C-BE32-E72D297353CC}">
              <c16:uniqueId val="{0000000B-A1FF-4516-8591-2EF818C70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1834</c:v>
                </c:pt>
                <c:pt idx="1">
                  <c:v>2207</c:v>
                </c:pt>
                <c:pt idx="2">
                  <c:v>1972</c:v>
                </c:pt>
              </c:numCache>
            </c:numRef>
          </c:val>
          <c:extLst>
            <c:ext xmlns:c16="http://schemas.microsoft.com/office/drawing/2014/chart" uri="{C3380CC4-5D6E-409C-BE32-E72D297353CC}">
              <c16:uniqueId val="{00000000-914F-421A-8213-7F8239835D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c:v>
                </c:pt>
                <c:pt idx="1">
                  <c:v>21</c:v>
                </c:pt>
                <c:pt idx="2">
                  <c:v>54</c:v>
                </c:pt>
              </c:numCache>
            </c:numRef>
          </c:val>
          <c:extLst>
            <c:ext xmlns:c16="http://schemas.microsoft.com/office/drawing/2014/chart" uri="{C3380CC4-5D6E-409C-BE32-E72D297353CC}">
              <c16:uniqueId val="{00000001-914F-421A-8213-7F8239835D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305</c:v>
                </c:pt>
                <c:pt idx="1">
                  <c:v>279</c:v>
                </c:pt>
                <c:pt idx="2">
                  <c:v>308</c:v>
                </c:pt>
              </c:numCache>
            </c:numRef>
          </c:val>
          <c:extLst>
            <c:ext xmlns:c16="http://schemas.microsoft.com/office/drawing/2014/chart" uri="{C3380CC4-5D6E-409C-BE32-E72D297353CC}">
              <c16:uniqueId val="{00000002-914F-421A-8213-7F8239835D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33,567
32,511
6.59
11,084,987
10,803,817
171,516
6,524,375
6,602,575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となり、類似団体平均値を大きく上回る数値となった。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減少の主な要因としては、日中活動系サービス、居宅介護及び地域密着型サービス受給者数の増加によるものである。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今後の見通しとしては、安定した地方税収入に支えられているものの物価高騰の影響が懸念されるため、今後も歳入の確保及び歳出の削減を図り、財政の健全化に努める。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49389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となり、類似団体と類似値となる数値となった。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経常一般財源等は、前年度より</a:t>
          </a:r>
          <a:r>
            <a:rPr kumimoji="1" lang="en-US" altLang="ja-JP" sz="1300">
              <a:latin typeface="ＭＳ Ｐゴシック" panose="020B0600070205080204" pitchFamily="50" charset="-128"/>
              <a:ea typeface="ＭＳ Ｐゴシック" panose="020B0600070205080204" pitchFamily="50" charset="-128"/>
            </a:rPr>
            <a:t>282,681</a:t>
          </a:r>
          <a:r>
            <a:rPr kumimoji="1" lang="ja-JP" altLang="en-US" sz="1300">
              <a:latin typeface="ＭＳ Ｐゴシック" panose="020B0600070205080204" pitchFamily="50" charset="-128"/>
              <a:ea typeface="ＭＳ Ｐゴシック" panose="020B0600070205080204" pitchFamily="50" charset="-128"/>
            </a:rPr>
            <a:t>千円増額、経常経費充当一般財源等は、前年度より</a:t>
          </a:r>
          <a:r>
            <a:rPr kumimoji="1" lang="en-US" altLang="ja-JP" sz="1300">
              <a:latin typeface="ＭＳ Ｐゴシック" panose="020B0600070205080204" pitchFamily="50" charset="-128"/>
              <a:ea typeface="ＭＳ Ｐゴシック" panose="020B0600070205080204" pitchFamily="50" charset="-128"/>
            </a:rPr>
            <a:t>402,221</a:t>
          </a:r>
          <a:r>
            <a:rPr kumimoji="1" lang="ja-JP" altLang="en-US" sz="1300">
              <a:latin typeface="ＭＳ Ｐゴシック" panose="020B0600070205080204" pitchFamily="50" charset="-128"/>
              <a:ea typeface="ＭＳ Ｐゴシック" panose="020B0600070205080204" pitchFamily="50" charset="-128"/>
            </a:rPr>
            <a:t>千円増額、臨時財政対策債は前年度より</a:t>
          </a:r>
          <a:r>
            <a:rPr kumimoji="1" lang="en-US" altLang="ja-JP" sz="1300">
              <a:latin typeface="ＭＳ Ｐゴシック" panose="020B0600070205080204" pitchFamily="50" charset="-128"/>
              <a:ea typeface="ＭＳ Ｐゴシック" panose="020B0600070205080204" pitchFamily="50" charset="-128"/>
            </a:rPr>
            <a:t>87,940</a:t>
          </a:r>
          <a:r>
            <a:rPr kumimoji="1" lang="ja-JP" altLang="en-US" sz="1300">
              <a:latin typeface="ＭＳ Ｐゴシック" panose="020B0600070205080204" pitchFamily="50" charset="-128"/>
              <a:ea typeface="ＭＳ Ｐゴシック" panose="020B0600070205080204" pitchFamily="50" charset="-128"/>
            </a:rPr>
            <a:t>千円減額となったことにより経常収支比率は増加となった。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今後も、財政構造が硬直化しないように事務事業の見直しを図り、財政の健全化に努める。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108268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98480"/>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7303</xdr:rowOff>
    </xdr:from>
    <xdr:to>
      <xdr:col>19</xdr:col>
      <xdr:colOff>133350</xdr:colOff>
      <xdr:row>62</xdr:row>
      <xdr:rowOff>68580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94303"/>
          <a:ext cx="889000" cy="4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7303</xdr:rowOff>
    </xdr:from>
    <xdr:to>
      <xdr:col>15</xdr:col>
      <xdr:colOff>82550</xdr:colOff>
      <xdr:row>61</xdr:row>
      <xdr:rowOff>101282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94303"/>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5973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127953</xdr:rowOff>
    </xdr:from>
    <xdr:to>
      <xdr:col>15</xdr:col>
      <xdr:colOff>133350</xdr:colOff>
      <xdr:row>60</xdr:row>
      <xdr:rowOff>58103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68280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99,072</a:t>
          </a:r>
          <a:r>
            <a:rPr kumimoji="1" lang="ja-JP" altLang="en-US" sz="1300">
              <a:latin typeface="ＭＳ Ｐゴシック" panose="020B0600070205080204" pitchFamily="50" charset="-128"/>
              <a:ea typeface="ＭＳ Ｐゴシック" panose="020B0600070205080204" pitchFamily="50" charset="-128"/>
            </a:rPr>
            <a:t>円であり、類似団体平均値より</a:t>
          </a:r>
          <a:r>
            <a:rPr kumimoji="1" lang="en-US" altLang="ja-JP" sz="1300">
              <a:latin typeface="ＭＳ Ｐゴシック" panose="020B0600070205080204" pitchFamily="50" charset="-128"/>
              <a:ea typeface="ＭＳ Ｐゴシック" panose="020B0600070205080204" pitchFamily="50" charset="-128"/>
            </a:rPr>
            <a:t>41,214</a:t>
          </a:r>
          <a:r>
            <a:rPr kumimoji="1" lang="ja-JP" altLang="en-US" sz="1300">
              <a:latin typeface="ＭＳ Ｐゴシック" panose="020B0600070205080204" pitchFamily="50" charset="-128"/>
              <a:ea typeface="ＭＳ Ｐゴシック" panose="020B0600070205080204" pitchFamily="50" charset="-128"/>
            </a:rPr>
            <a:t>円低い経費である。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ごみ処理業務や消防業務等を一部組合で行っていることが、大きな要因である。今後も経費削減に努め、現状維持に努める。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152533</xdr:rowOff>
    </xdr:from>
    <xdr:to>
      <xdr:col>23</xdr:col>
      <xdr:colOff>133350</xdr:colOff>
      <xdr:row>80</xdr:row>
      <xdr:rowOff>160621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868533"/>
          <a:ext cx="8382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129026</xdr:rowOff>
    </xdr:from>
    <xdr:to>
      <xdr:col>19</xdr:col>
      <xdr:colOff>133350</xdr:colOff>
      <xdr:row>80</xdr:row>
      <xdr:rowOff>152533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45026"/>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104631</xdr:rowOff>
    </xdr:from>
    <xdr:to>
      <xdr:col>15</xdr:col>
      <xdr:colOff>82550</xdr:colOff>
      <xdr:row>80</xdr:row>
      <xdr:rowOff>129026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20631"/>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100529</xdr:rowOff>
    </xdr:from>
    <xdr:to>
      <xdr:col>11</xdr:col>
      <xdr:colOff>31750</xdr:colOff>
      <xdr:row>80</xdr:row>
      <xdr:rowOff>104631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1652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109821</xdr:rowOff>
    </xdr:from>
    <xdr:to>
      <xdr:col>23</xdr:col>
      <xdr:colOff>184150</xdr:colOff>
      <xdr:row>81</xdr:row>
      <xdr:rowOff>39971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31098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4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101733</xdr:rowOff>
    </xdr:from>
    <xdr:to>
      <xdr:col>19</xdr:col>
      <xdr:colOff>184150</xdr:colOff>
      <xdr:row>81</xdr:row>
      <xdr:rowOff>31883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42060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58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78226</xdr:rowOff>
    </xdr:from>
    <xdr:to>
      <xdr:col>15</xdr:col>
      <xdr:colOff>133350</xdr:colOff>
      <xdr:row>81</xdr:row>
      <xdr:rowOff>8376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7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18553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6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53831</xdr:rowOff>
    </xdr:from>
    <xdr:to>
      <xdr:col>11</xdr:col>
      <xdr:colOff>82550</xdr:colOff>
      <xdr:row>80</xdr:row>
      <xdr:rowOff>155431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165608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3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49729</xdr:rowOff>
    </xdr:from>
    <xdr:to>
      <xdr:col>7</xdr:col>
      <xdr:colOff>31750</xdr:colOff>
      <xdr:row>80</xdr:row>
      <xdr:rowOff>151329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161506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年度のラスパイレス指数は</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今後も引き続き、国、県及び近隣市町村の動向を注視し、給与の適正化に努める。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45155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111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109361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95955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9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95955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人となっているが、前年度より増加している。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職務の増加及び多様化に伴い、新規採用職員は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人採用し、前年度より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人採用人数が増加した。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今後も引き続き、定員管理の適正化に努める。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111488</xdr:rowOff>
    </xdr:from>
    <xdr:to>
      <xdr:col>81</xdr:col>
      <xdr:colOff>44450</xdr:colOff>
      <xdr:row>58</xdr:row>
      <xdr:rowOff>132171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5558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99423</xdr:rowOff>
    </xdr:from>
    <xdr:to>
      <xdr:col>77</xdr:col>
      <xdr:colOff>44450</xdr:colOff>
      <xdr:row>58</xdr:row>
      <xdr:rowOff>111488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435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99423</xdr:rowOff>
    </xdr:from>
    <xdr:to>
      <xdr:col>72</xdr:col>
      <xdr:colOff>203200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0435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0469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81371</xdr:rowOff>
    </xdr:from>
    <xdr:to>
      <xdr:col>81</xdr:col>
      <xdr:colOff>95250</xdr:colOff>
      <xdr:row>59</xdr:row>
      <xdr:rowOff>11521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97898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60688</xdr:rowOff>
    </xdr:from>
    <xdr:to>
      <xdr:col>77</xdr:col>
      <xdr:colOff>95250</xdr:colOff>
      <xdr:row>58</xdr:row>
      <xdr:rowOff>162288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1015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7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48623</xdr:rowOff>
    </xdr:from>
    <xdr:to>
      <xdr:col>73</xdr:col>
      <xdr:colOff>44450</xdr:colOff>
      <xdr:row>58</xdr:row>
      <xdr:rowOff>150223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160400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58965</xdr:rowOff>
    </xdr:from>
    <xdr:to>
      <xdr:col>64</xdr:col>
      <xdr:colOff>152400</xdr:colOff>
      <xdr:row>58</xdr:row>
      <xdr:rowOff>160565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170742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実質公債費負担比率は、前年度と比べ、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ヵ年平均値は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ポイント大きくなった。主な要因としては、元利償還金の増加や公営企業の繰入金の増加が考えられる。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今後、大規模事業の予定があることより、地方債の借入が増えることが見込まれることから、実質公債費率が大きくなる見通しである。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5397</xdr:rowOff>
    </xdr:from>
    <xdr:to>
      <xdr:col>81</xdr:col>
      <xdr:colOff>44450</xdr:colOff>
      <xdr:row>38</xdr:row>
      <xdr:rowOff>59690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52049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5397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782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134620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116522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4541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126047</xdr:rowOff>
    </xdr:from>
    <xdr:to>
      <xdr:col>77</xdr:col>
      <xdr:colOff>95250</xdr:colOff>
      <xdr:row>38</xdr:row>
      <xdr:rowOff>56197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66374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3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65722</xdr:rowOff>
    </xdr:from>
    <xdr:to>
      <xdr:col>64</xdr:col>
      <xdr:colOff>152400</xdr:colOff>
      <xdr:row>37</xdr:row>
      <xdr:rowOff>167322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6049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7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年度の将来負担比率は、前年度値</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した要因は、財政調整基金の取り崩しにより基金残高が減少したためと考えられる。今後については、大規模事業の予定があることより、地方債の借入が増えることが見込まれることから、将来負担比率は増加する見通しであ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25521</xdr:rowOff>
    </xdr:from>
    <xdr:to>
      <xdr:col>81</xdr:col>
      <xdr:colOff>44450</xdr:colOff>
      <xdr:row>14</xdr:row>
      <xdr:rowOff>100209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425821"/>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25521</xdr:rowOff>
    </xdr:from>
    <xdr:to>
      <xdr:col>77</xdr:col>
      <xdr:colOff>44450</xdr:colOff>
      <xdr:row>14</xdr:row>
      <xdr:rowOff>69185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25821"/>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69185</xdr:rowOff>
    </xdr:from>
    <xdr:to>
      <xdr:col>72</xdr:col>
      <xdr:colOff>203200</xdr:colOff>
      <xdr:row>14</xdr:row>
      <xdr:rowOff>92166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6948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26670</xdr:rowOff>
    </xdr:from>
    <xdr:to>
      <xdr:col>68</xdr:col>
      <xdr:colOff>152400</xdr:colOff>
      <xdr:row>14</xdr:row>
      <xdr:rowOff>92166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2697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49409</xdr:rowOff>
    </xdr:from>
    <xdr:to>
      <xdr:col>81</xdr:col>
      <xdr:colOff>95250</xdr:colOff>
      <xdr:row>14</xdr:row>
      <xdr:rowOff>151009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21486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2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146171</xdr:rowOff>
    </xdr:from>
    <xdr:to>
      <xdr:col>77</xdr:col>
      <xdr:colOff>95250</xdr:colOff>
      <xdr:row>14</xdr:row>
      <xdr:rowOff>76321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61098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6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18385</xdr:rowOff>
    </xdr:from>
    <xdr:to>
      <xdr:col>73</xdr:col>
      <xdr:colOff>44450</xdr:colOff>
      <xdr:row>14</xdr:row>
      <xdr:rowOff>119985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104762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0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41366</xdr:rowOff>
    </xdr:from>
    <xdr:to>
      <xdr:col>68</xdr:col>
      <xdr:colOff>203200</xdr:colOff>
      <xdr:row>14</xdr:row>
      <xdr:rowOff>142966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127743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33,567
32,511
6.59
11,084,987
10,803,817
171,516
6,524,375
6,602,575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人事勧告に伴う給与法等の改正法が公布されたことに伴い、差額分が支給されたためである。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類似団体平均を下回っているのは、ごみ処理業務や消防業務を一部事務組合で行っているためである。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一部事務組合の人件費に充てる負担金を合計した場合は、大きく増加することとなり、今後もこれらを含めた経費について抑制に努める。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物件費に係る経常収支比率は類似団体平均値を上回る</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これは、電算システム運用業務委託料や各種予防接種委託料等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により、増額となったためである。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物件費の主なものは、ごみ収集業務委託料</a:t>
          </a:r>
          <a:r>
            <a:rPr kumimoji="1" lang="en-US" altLang="ja-JP" sz="1300">
              <a:latin typeface="ＭＳ Ｐゴシック" panose="020B0600070205080204" pitchFamily="50" charset="-128"/>
              <a:ea typeface="ＭＳ Ｐゴシック" panose="020B0600070205080204" pitchFamily="50" charset="-128"/>
            </a:rPr>
            <a:t>164,340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千円）、電算システム運用運用業務委託料</a:t>
          </a:r>
          <a:r>
            <a:rPr kumimoji="1" lang="en-US" altLang="ja-JP" sz="1300">
              <a:latin typeface="ＭＳ Ｐゴシック" panose="020B0600070205080204" pitchFamily="50" charset="-128"/>
              <a:ea typeface="ＭＳ Ｐゴシック" panose="020B0600070205080204" pitchFamily="50" charset="-128"/>
            </a:rPr>
            <a:t>244,263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112,919</a:t>
          </a:r>
          <a:r>
            <a:rPr kumimoji="1" lang="ja-JP" altLang="en-US" sz="1300">
              <a:latin typeface="ＭＳ Ｐゴシック" panose="020B0600070205080204" pitchFamily="50" charset="-128"/>
              <a:ea typeface="ＭＳ Ｐゴシック" panose="020B0600070205080204" pitchFamily="50" charset="-128"/>
            </a:rPr>
            <a:t>千円）、各種予防接種委託料</a:t>
          </a:r>
          <a:r>
            <a:rPr kumimoji="1" lang="en-US" altLang="ja-JP" sz="1300">
              <a:latin typeface="ＭＳ Ｐゴシック" panose="020B0600070205080204" pitchFamily="50" charset="-128"/>
              <a:ea typeface="ＭＳ Ｐゴシック" panose="020B0600070205080204" pitchFamily="50" charset="-128"/>
            </a:rPr>
            <a:t>101,362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8,734</a:t>
          </a:r>
          <a:r>
            <a:rPr kumimoji="1" lang="ja-JP" altLang="en-US" sz="1300">
              <a:latin typeface="ＭＳ Ｐゴシック" panose="020B0600070205080204" pitchFamily="50" charset="-128"/>
              <a:ea typeface="ＭＳ Ｐゴシック" panose="020B0600070205080204" pitchFamily="50" charset="-128"/>
            </a:rPr>
            <a:t>千円）である。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87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年度は、住民税非課税世帯等物価高騰重点支援給付金等の臨時事業により増加となった。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扶助費の主なものは、施設型教育・保育給付費等委託料や、障害福祉サービス費、児童手当等である。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34472</xdr:rowOff>
    </xdr:from>
    <xdr:to>
      <xdr:col>24</xdr:col>
      <xdr:colOff>25400</xdr:colOff>
      <xdr:row>60</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21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60</xdr:row>
      <xdr:rowOff>34472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14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58</xdr:row>
      <xdr:rowOff>170543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129722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0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78922</xdr:rowOff>
    </xdr:from>
    <xdr:to>
      <xdr:col>6</xdr:col>
      <xdr:colOff>171450</xdr:colOff>
      <xdr:row>60</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となった。その他の主なものは、特別会計への繰出金（国民健康保険特別会計、後期高齢者医療特別会計、介護保険特別会計）である。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39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39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補助費等に係る経常収支比率は類似団体平均値を下回る</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ポイント上回っているのは、小中学校給食費補助金</a:t>
          </a:r>
          <a:r>
            <a:rPr kumimoji="1" lang="en-US" altLang="ja-JP" sz="1300">
              <a:latin typeface="ＭＳ Ｐゴシック" panose="020B0600070205080204" pitchFamily="50" charset="-128"/>
              <a:ea typeface="ＭＳ Ｐゴシック" panose="020B0600070205080204" pitchFamily="50" charset="-128"/>
            </a:rPr>
            <a:t>55,806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33,145</a:t>
          </a:r>
          <a:r>
            <a:rPr kumimoji="1" lang="ja-JP" altLang="en-US" sz="1300">
              <a:latin typeface="ＭＳ Ｐゴシック" panose="020B0600070205080204" pitchFamily="50" charset="-128"/>
              <a:ea typeface="ＭＳ Ｐゴシック" panose="020B0600070205080204" pitchFamily="50" charset="-128"/>
            </a:rPr>
            <a:t>千円）、海部東部消防組合負担金</a:t>
          </a:r>
          <a:r>
            <a:rPr kumimoji="1" lang="en-US" altLang="ja-JP" sz="1300">
              <a:latin typeface="ＭＳ Ｐゴシック" panose="020B0600070205080204" pitchFamily="50" charset="-128"/>
              <a:ea typeface="ＭＳ Ｐゴシック" panose="020B0600070205080204" pitchFamily="50" charset="-128"/>
            </a:rPr>
            <a:t>352,900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28,672</a:t>
          </a:r>
          <a:r>
            <a:rPr kumimoji="1" lang="ja-JP" altLang="en-US" sz="1300">
              <a:latin typeface="ＭＳ Ｐゴシック" panose="020B0600070205080204" pitchFamily="50" charset="-128"/>
              <a:ea typeface="ＭＳ Ｐゴシック" panose="020B0600070205080204" pitchFamily="50" charset="-128"/>
            </a:rPr>
            <a:t>千円）により、増額となったためである。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補助費等の主なものは、大治町商品券交付金</a:t>
          </a:r>
          <a:r>
            <a:rPr kumimoji="1" lang="en-US" altLang="ja-JP" sz="1300">
              <a:latin typeface="ＭＳ Ｐゴシック" panose="020B0600070205080204" pitchFamily="50" charset="-128"/>
              <a:ea typeface="ＭＳ Ｐゴシック" panose="020B0600070205080204" pitchFamily="50" charset="-128"/>
            </a:rPr>
            <a:t>63,548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94,932</a:t>
          </a:r>
          <a:r>
            <a:rPr kumimoji="1" lang="ja-JP" altLang="en-US" sz="1300">
              <a:latin typeface="ＭＳ Ｐゴシック" panose="020B0600070205080204" pitchFamily="50" charset="-128"/>
              <a:ea typeface="ＭＳ Ｐゴシック" panose="020B0600070205080204" pitchFamily="50" charset="-128"/>
            </a:rPr>
            <a:t>千円）である。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年度では令和元年度借入の大治西小学校トイレ改修事業や令和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年度借入の構内通信ネットワーク整備事業の元金償還金が開始した。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今後も大規模事業の予定があるため、地方債の借入が増加すると見込まれる。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92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19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19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78994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3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xdr:rowOff>
    </xdr:from>
    <xdr:to>
      <xdr:col>15</xdr:col>
      <xdr:colOff>149225</xdr:colOff>
      <xdr:row>75</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121683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28194</xdr:rowOff>
    </xdr:from>
    <xdr:to>
      <xdr:col>6</xdr:col>
      <xdr:colOff>171450</xdr:colOff>
      <xdr:row>75</xdr:row>
      <xdr:rowOff>129794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139971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ポイント増加となり、類似団体平均値を上回る</a:t>
          </a:r>
          <a:r>
            <a:rPr kumimoji="1" lang="en-US" altLang="ja-JP" sz="1300">
              <a:latin typeface="ＭＳ Ｐゴシック" panose="020B0600070205080204" pitchFamily="50" charset="-128"/>
              <a:ea typeface="ＭＳ Ｐゴシック" panose="020B0600070205080204" pitchFamily="50" charset="-128"/>
            </a:rPr>
            <a:t>82.9%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主に扶助費に係る経常収支比率が増加したが、今後も補助金・扶助費の再構築、業務管理委託の仕様見直し、公共工事のコスト見直し等経費削減を図り、抑制に努める。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7239"/>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44068"/>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440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104394</xdr:rowOff>
    </xdr:from>
    <xdr:to>
      <xdr:col>29</xdr:col>
      <xdr:colOff>127000</xdr:colOff>
      <xdr:row>18</xdr:row>
      <xdr:rowOff>151828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7969"/>
          <a:ext cx="0" cy="12475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123905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151828</xdr:rowOff>
    </xdr:from>
    <xdr:to>
      <xdr:col>30</xdr:col>
      <xdr:colOff>25400</xdr:colOff>
      <xdr:row>18</xdr:row>
      <xdr:rowOff>151828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55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19321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104394</xdr:rowOff>
    </xdr:from>
    <xdr:to>
      <xdr:col>30</xdr:col>
      <xdr:colOff>25400</xdr:colOff>
      <xdr:row>11</xdr:row>
      <xdr:rowOff>104394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86703</xdr:rowOff>
    </xdr:from>
    <xdr:to>
      <xdr:col>29</xdr:col>
      <xdr:colOff>127000</xdr:colOff>
      <xdr:row>18</xdr:row>
      <xdr:rowOff>128207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0428"/>
          <a:ext cx="647700" cy="4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138879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8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122352</xdr:rowOff>
    </xdr:from>
    <xdr:to>
      <xdr:col>29</xdr:col>
      <xdr:colOff>177800</xdr:colOff>
      <xdr:row>17</xdr:row>
      <xdr:rowOff>52502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3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128207</xdr:rowOff>
    </xdr:from>
    <xdr:to>
      <xdr:col>26</xdr:col>
      <xdr:colOff>50800</xdr:colOff>
      <xdr:row>18</xdr:row>
      <xdr:rowOff>139027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1932"/>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156223</xdr:rowOff>
    </xdr:from>
    <xdr:to>
      <xdr:col>26</xdr:col>
      <xdr:colOff>101600</xdr:colOff>
      <xdr:row>17</xdr:row>
      <xdr:rowOff>86373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96550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139027</xdr:rowOff>
    </xdr:from>
    <xdr:to>
      <xdr:col>22</xdr:col>
      <xdr:colOff>114300</xdr:colOff>
      <xdr:row>18</xdr:row>
      <xdr:rowOff>159398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2752"/>
          <a:ext cx="698500" cy="20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168631</xdr:rowOff>
    </xdr:from>
    <xdr:to>
      <xdr:col>22</xdr:col>
      <xdr:colOff>165100</xdr:colOff>
      <xdr:row>17</xdr:row>
      <xdr:rowOff>98781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9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159398</xdr:rowOff>
    </xdr:from>
    <xdr:to>
      <xdr:col>18</xdr:col>
      <xdr:colOff>177800</xdr:colOff>
      <xdr:row>19</xdr:row>
      <xdr:rowOff>3048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3123"/>
          <a:ext cx="698500" cy="1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18326</xdr:rowOff>
    </xdr:from>
    <xdr:to>
      <xdr:col>19</xdr:col>
      <xdr:colOff>38100</xdr:colOff>
      <xdr:row>17</xdr:row>
      <xdr:rowOff>119926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30975</xdr:rowOff>
    </xdr:from>
    <xdr:to>
      <xdr:col>15</xdr:col>
      <xdr:colOff>101600</xdr:colOff>
      <xdr:row>17</xdr:row>
      <xdr:rowOff>132575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35903</xdr:rowOff>
    </xdr:from>
    <xdr:to>
      <xdr:col>29</xdr:col>
      <xdr:colOff>177800</xdr:colOff>
      <xdr:row>18</xdr:row>
      <xdr:rowOff>137503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115930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77407</xdr:rowOff>
    </xdr:from>
    <xdr:to>
      <xdr:col>26</xdr:col>
      <xdr:colOff>101600</xdr:colOff>
      <xdr:row>19</xdr:row>
      <xdr:rowOff>7557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163784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88227</xdr:rowOff>
    </xdr:from>
    <xdr:to>
      <xdr:col>22</xdr:col>
      <xdr:colOff>165100</xdr:colOff>
      <xdr:row>19</xdr:row>
      <xdr:rowOff>18377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108598</xdr:rowOff>
    </xdr:from>
    <xdr:to>
      <xdr:col>19</xdr:col>
      <xdr:colOff>38100</xdr:colOff>
      <xdr:row>19</xdr:row>
      <xdr:rowOff>38748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23525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123698</xdr:rowOff>
    </xdr:from>
    <xdr:to>
      <xdr:col>15</xdr:col>
      <xdr:colOff>101600</xdr:colOff>
      <xdr:row>19</xdr:row>
      <xdr:rowOff>53848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38625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89224</xdr:rowOff>
    </xdr:from>
    <xdr:to>
      <xdr:col>29</xdr:col>
      <xdr:colOff>127000</xdr:colOff>
      <xdr:row>36</xdr:row>
      <xdr:rowOff>99930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2474"/>
          <a:ext cx="6477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99930</xdr:rowOff>
    </xdr:from>
    <xdr:to>
      <xdr:col>26</xdr:col>
      <xdr:colOff>50800</xdr:colOff>
      <xdr:row>36</xdr:row>
      <xdr:rowOff>153956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53180"/>
          <a:ext cx="698500" cy="5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153956</xdr:rowOff>
    </xdr:from>
    <xdr:to>
      <xdr:col>22</xdr:col>
      <xdr:colOff>114300</xdr:colOff>
      <xdr:row>37</xdr:row>
      <xdr:rowOff>3442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07206"/>
          <a:ext cx="6985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1937</xdr:rowOff>
    </xdr:from>
    <xdr:to>
      <xdr:col>18</xdr:col>
      <xdr:colOff>177800</xdr:colOff>
      <xdr:row>37</xdr:row>
      <xdr:rowOff>3442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26637"/>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38424</xdr:rowOff>
    </xdr:from>
    <xdr:to>
      <xdr:col>29</xdr:col>
      <xdr:colOff>177800</xdr:colOff>
      <xdr:row>36</xdr:row>
      <xdr:rowOff>140024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49130</xdr:rowOff>
    </xdr:from>
    <xdr:to>
      <xdr:col>26</xdr:col>
      <xdr:colOff>101600</xdr:colOff>
      <xdr:row>36</xdr:row>
      <xdr:rowOff>150730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135507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103156</xdr:rowOff>
    </xdr:from>
    <xdr:to>
      <xdr:col>22</xdr:col>
      <xdr:colOff>165100</xdr:colOff>
      <xdr:row>37</xdr:row>
      <xdr:rowOff>33306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18083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124092</xdr:rowOff>
    </xdr:from>
    <xdr:to>
      <xdr:col>19</xdr:col>
      <xdr:colOff>38100</xdr:colOff>
      <xdr:row>37</xdr:row>
      <xdr:rowOff>54242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39019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122587</xdr:rowOff>
    </xdr:from>
    <xdr:to>
      <xdr:col>15</xdr:col>
      <xdr:colOff>101600</xdr:colOff>
      <xdr:row>37</xdr:row>
      <xdr:rowOff>52737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37514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33,567
32,511
6.59
11,084,987
10,803,817
171,516
6,524,375
6,602,575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14411</xdr:rowOff>
    </xdr:from>
    <xdr:to>
      <xdr:col>24</xdr:col>
      <xdr:colOff>63500</xdr:colOff>
      <xdr:row>39</xdr:row>
      <xdr:rowOff>54710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00961"/>
          <a:ext cx="8382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54710</xdr:rowOff>
    </xdr:from>
    <xdr:to>
      <xdr:col>19</xdr:col>
      <xdr:colOff>177800</xdr:colOff>
      <xdr:row>39</xdr:row>
      <xdr:rowOff>69879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41260"/>
          <a:ext cx="8890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69879</xdr:rowOff>
    </xdr:from>
    <xdr:to>
      <xdr:col>15</xdr:col>
      <xdr:colOff>50800</xdr:colOff>
      <xdr:row>39</xdr:row>
      <xdr:rowOff>89996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5642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89996</xdr:rowOff>
    </xdr:from>
    <xdr:to>
      <xdr:col>10</xdr:col>
      <xdr:colOff>114300</xdr:colOff>
      <xdr:row>39</xdr:row>
      <xdr:rowOff>138067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76546"/>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135061</xdr:rowOff>
    </xdr:from>
    <xdr:to>
      <xdr:col>24</xdr:col>
      <xdr:colOff>114300</xdr:colOff>
      <xdr:row>39</xdr:row>
      <xdr:rowOff>65211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49988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3910</xdr:rowOff>
    </xdr:from>
    <xdr:to>
      <xdr:col>20</xdr:col>
      <xdr:colOff>38100</xdr:colOff>
      <xdr:row>39</xdr:row>
      <xdr:rowOff>105510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96637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19079</xdr:rowOff>
    </xdr:from>
    <xdr:to>
      <xdr:col>15</xdr:col>
      <xdr:colOff>101600</xdr:colOff>
      <xdr:row>39</xdr:row>
      <xdr:rowOff>120679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111806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39196</xdr:rowOff>
    </xdr:from>
    <xdr:to>
      <xdr:col>10</xdr:col>
      <xdr:colOff>165100</xdr:colOff>
      <xdr:row>39</xdr:row>
      <xdr:rowOff>140796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131923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87267</xdr:rowOff>
    </xdr:from>
    <xdr:to>
      <xdr:col>6</xdr:col>
      <xdr:colOff>38100</xdr:colOff>
      <xdr:row>40</xdr:row>
      <xdr:rowOff>17417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8544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57359</xdr:rowOff>
    </xdr:from>
    <xdr:to>
      <xdr:col>24</xdr:col>
      <xdr:colOff>63500</xdr:colOff>
      <xdr:row>57</xdr:row>
      <xdr:rowOff>60344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30009"/>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57359</xdr:rowOff>
    </xdr:from>
    <xdr:to>
      <xdr:col>19</xdr:col>
      <xdr:colOff>177800</xdr:colOff>
      <xdr:row>57</xdr:row>
      <xdr:rowOff>75623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30009"/>
          <a:ext cx="8890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75623</xdr:rowOff>
    </xdr:from>
    <xdr:to>
      <xdr:col>15</xdr:col>
      <xdr:colOff>50800</xdr:colOff>
      <xdr:row>57</xdr:row>
      <xdr:rowOff>94748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8273"/>
          <a:ext cx="8890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85975</xdr:rowOff>
    </xdr:from>
    <xdr:to>
      <xdr:col>10</xdr:col>
      <xdr:colOff>114300</xdr:colOff>
      <xdr:row>57</xdr:row>
      <xdr:rowOff>94748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58625"/>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9544</xdr:rowOff>
    </xdr:from>
    <xdr:to>
      <xdr:col>24</xdr:col>
      <xdr:colOff>114300</xdr:colOff>
      <xdr:row>57</xdr:row>
      <xdr:rowOff>111144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95921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6559</xdr:rowOff>
    </xdr:from>
    <xdr:to>
      <xdr:col>20</xdr:col>
      <xdr:colOff>38100</xdr:colOff>
      <xdr:row>57</xdr:row>
      <xdr:rowOff>108159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99286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24823</xdr:rowOff>
    </xdr:from>
    <xdr:to>
      <xdr:col>15</xdr:col>
      <xdr:colOff>101600</xdr:colOff>
      <xdr:row>57</xdr:row>
      <xdr:rowOff>126423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117550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43948</xdr:rowOff>
    </xdr:from>
    <xdr:to>
      <xdr:col>10</xdr:col>
      <xdr:colOff>165100</xdr:colOff>
      <xdr:row>57</xdr:row>
      <xdr:rowOff>145548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136675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35175</xdr:rowOff>
    </xdr:from>
    <xdr:to>
      <xdr:col>6</xdr:col>
      <xdr:colOff>38100</xdr:colOff>
      <xdr:row>57</xdr:row>
      <xdr:rowOff>136775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127902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93934</xdr:rowOff>
    </xdr:from>
    <xdr:to>
      <xdr:col>24</xdr:col>
      <xdr:colOff>63500</xdr:colOff>
      <xdr:row>78</xdr:row>
      <xdr:rowOff>96403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67034"/>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93934</xdr:rowOff>
    </xdr:from>
    <xdr:to>
      <xdr:col>19</xdr:col>
      <xdr:colOff>177800</xdr:colOff>
      <xdr:row>78</xdr:row>
      <xdr:rowOff>99420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703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97044</xdr:rowOff>
    </xdr:from>
    <xdr:to>
      <xdr:col>15</xdr:col>
      <xdr:colOff>50800</xdr:colOff>
      <xdr:row>78</xdr:row>
      <xdr:rowOff>99420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70144"/>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95261</xdr:rowOff>
    </xdr:from>
    <xdr:to>
      <xdr:col>10</xdr:col>
      <xdr:colOff>114300</xdr:colOff>
      <xdr:row>78</xdr:row>
      <xdr:rowOff>97044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836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45603</xdr:rowOff>
    </xdr:from>
    <xdr:to>
      <xdr:col>24</xdr:col>
      <xdr:colOff>114300</xdr:colOff>
      <xdr:row>78</xdr:row>
      <xdr:rowOff>147203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131980</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43134</xdr:rowOff>
    </xdr:from>
    <xdr:to>
      <xdr:col>20</xdr:col>
      <xdr:colOff>38100</xdr:colOff>
      <xdr:row>78</xdr:row>
      <xdr:rowOff>144734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135861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48620</xdr:rowOff>
    </xdr:from>
    <xdr:to>
      <xdr:col>15</xdr:col>
      <xdr:colOff>101600</xdr:colOff>
      <xdr:row>78</xdr:row>
      <xdr:rowOff>150220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141347</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1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46244</xdr:rowOff>
    </xdr:from>
    <xdr:to>
      <xdr:col>10</xdr:col>
      <xdr:colOff>165100</xdr:colOff>
      <xdr:row>78</xdr:row>
      <xdr:rowOff>147844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138971</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1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44461</xdr:rowOff>
    </xdr:from>
    <xdr:to>
      <xdr:col>6</xdr:col>
      <xdr:colOff>38100</xdr:colOff>
      <xdr:row>78</xdr:row>
      <xdr:rowOff>146061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137188</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1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122492</xdr:rowOff>
    </xdr:from>
    <xdr:to>
      <xdr:col>24</xdr:col>
      <xdr:colOff>63500</xdr:colOff>
      <xdr:row>96</xdr:row>
      <xdr:rowOff>83846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0242"/>
          <a:ext cx="838200" cy="1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79172</xdr:rowOff>
    </xdr:from>
    <xdr:to>
      <xdr:col>19</xdr:col>
      <xdr:colOff>177800</xdr:colOff>
      <xdr:row>96</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66922"/>
          <a:ext cx="889000" cy="1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79172</xdr:rowOff>
    </xdr:from>
    <xdr:to>
      <xdr:col>15</xdr:col>
      <xdr:colOff>50800</xdr:colOff>
      <xdr:row>97</xdr:row>
      <xdr:rowOff>82741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66922"/>
          <a:ext cx="889000" cy="3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82741</xdr:rowOff>
    </xdr:from>
    <xdr:to>
      <xdr:col>10</xdr:col>
      <xdr:colOff>114300</xdr:colOff>
      <xdr:row>97</xdr:row>
      <xdr:rowOff>136779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3391"/>
          <a:ext cx="8890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71692</xdr:rowOff>
    </xdr:from>
    <xdr:to>
      <xdr:col>24</xdr:col>
      <xdr:colOff>114300</xdr:colOff>
      <xdr:row>96</xdr:row>
      <xdr:rowOff>1842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94569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33046</xdr:rowOff>
    </xdr:from>
    <xdr:to>
      <xdr:col>20</xdr:col>
      <xdr:colOff>38100</xdr:colOff>
      <xdr:row>96</xdr:row>
      <xdr:rowOff>134646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151173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28372</xdr:rowOff>
    </xdr:from>
    <xdr:to>
      <xdr:col>15</xdr:col>
      <xdr:colOff>101600</xdr:colOff>
      <xdr:row>95</xdr:row>
      <xdr:rowOff>129972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146499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31941</xdr:rowOff>
    </xdr:from>
    <xdr:to>
      <xdr:col>10</xdr:col>
      <xdr:colOff>165100</xdr:colOff>
      <xdr:row>97</xdr:row>
      <xdr:rowOff>133541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150068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85979</xdr:rowOff>
    </xdr:from>
    <xdr:to>
      <xdr:col>6</xdr:col>
      <xdr:colOff>38100</xdr:colOff>
      <xdr:row>98</xdr:row>
      <xdr:rowOff>16129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32656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155702</xdr:rowOff>
    </xdr:from>
    <xdr:to>
      <xdr:col>55</xdr:col>
      <xdr:colOff>0</xdr:colOff>
      <xdr:row>38</xdr:row>
      <xdr:rowOff>166555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70802"/>
          <a:ext cx="8382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155702</xdr:rowOff>
    </xdr:from>
    <xdr:to>
      <xdr:col>50</xdr:col>
      <xdr:colOff>114300</xdr:colOff>
      <xdr:row>39</xdr:row>
      <xdr:rowOff>33848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70802"/>
          <a:ext cx="889000" cy="4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122239</xdr:rowOff>
    </xdr:from>
    <xdr:to>
      <xdr:col>45</xdr:col>
      <xdr:colOff>177800</xdr:colOff>
      <xdr:row>39</xdr:row>
      <xdr:rowOff>33848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08639"/>
          <a:ext cx="889000" cy="1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122239</xdr:rowOff>
    </xdr:from>
    <xdr:to>
      <xdr:col>41</xdr:col>
      <xdr:colOff>50800</xdr:colOff>
      <xdr:row>39</xdr:row>
      <xdr:rowOff>111495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08639"/>
          <a:ext cx="889000" cy="118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115755</xdr:rowOff>
    </xdr:from>
    <xdr:to>
      <xdr:col>55</xdr:col>
      <xdr:colOff>50800</xdr:colOff>
      <xdr:row>39</xdr:row>
      <xdr:rowOff>45905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30682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104902</xdr:rowOff>
    </xdr:from>
    <xdr:to>
      <xdr:col>50</xdr:col>
      <xdr:colOff>165100</xdr:colOff>
      <xdr:row>39</xdr:row>
      <xdr:rowOff>35052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26179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154498</xdr:rowOff>
    </xdr:from>
    <xdr:to>
      <xdr:col>46</xdr:col>
      <xdr:colOff>38100</xdr:colOff>
      <xdr:row>39</xdr:row>
      <xdr:rowOff>84648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75775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71439</xdr:rowOff>
    </xdr:from>
    <xdr:to>
      <xdr:col>41</xdr:col>
      <xdr:colOff>101600</xdr:colOff>
      <xdr:row>33</xdr:row>
      <xdr:rowOff>1589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164166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5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60695</xdr:rowOff>
    </xdr:from>
    <xdr:to>
      <xdr:col>36</xdr:col>
      <xdr:colOff>165100</xdr:colOff>
      <xdr:row>39</xdr:row>
      <xdr:rowOff>162295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153422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56169</xdr:rowOff>
    </xdr:from>
    <xdr:to>
      <xdr:col>55</xdr:col>
      <xdr:colOff>0</xdr:colOff>
      <xdr:row>58</xdr:row>
      <xdr:rowOff>64171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000269"/>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56169</xdr:rowOff>
    </xdr:from>
    <xdr:to>
      <xdr:col>50</xdr:col>
      <xdr:colOff>114300</xdr:colOff>
      <xdr:row>58</xdr:row>
      <xdr:rowOff>58037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00269"/>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159451</xdr:rowOff>
    </xdr:from>
    <xdr:to>
      <xdr:col>45</xdr:col>
      <xdr:colOff>177800</xdr:colOff>
      <xdr:row>58</xdr:row>
      <xdr:rowOff>58037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32101"/>
          <a:ext cx="889000" cy="7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60902</xdr:rowOff>
    </xdr:from>
    <xdr:to>
      <xdr:col>41</xdr:col>
      <xdr:colOff>50800</xdr:colOff>
      <xdr:row>57</xdr:row>
      <xdr:rowOff>159451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33552"/>
          <a:ext cx="8890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13371</xdr:rowOff>
    </xdr:from>
    <xdr:to>
      <xdr:col>55</xdr:col>
      <xdr:colOff>50800</xdr:colOff>
      <xdr:row>58</xdr:row>
      <xdr:rowOff>114971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99748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7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5369</xdr:rowOff>
    </xdr:from>
    <xdr:to>
      <xdr:col>50</xdr:col>
      <xdr:colOff>165100</xdr:colOff>
      <xdr:row>58</xdr:row>
      <xdr:rowOff>106969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7237</xdr:rowOff>
    </xdr:from>
    <xdr:to>
      <xdr:col>46</xdr:col>
      <xdr:colOff>38100</xdr:colOff>
      <xdr:row>58</xdr:row>
      <xdr:rowOff>108837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99964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108651</xdr:rowOff>
    </xdr:from>
    <xdr:to>
      <xdr:col>41</xdr:col>
      <xdr:colOff>101600</xdr:colOff>
      <xdr:row>58</xdr:row>
      <xdr:rowOff>38801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29928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10102</xdr:rowOff>
    </xdr:from>
    <xdr:to>
      <xdr:col>36</xdr:col>
      <xdr:colOff>165100</xdr:colOff>
      <xdr:row>57</xdr:row>
      <xdr:rowOff>111702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102829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154502</xdr:rowOff>
    </xdr:from>
    <xdr:to>
      <xdr:col>55</xdr:col>
      <xdr:colOff>0</xdr:colOff>
      <xdr:row>79</xdr:row>
      <xdr:rowOff>8331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2760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8331</xdr:rowOff>
    </xdr:from>
    <xdr:to>
      <xdr:col>50</xdr:col>
      <xdr:colOff>114300</xdr:colOff>
      <xdr:row>79</xdr:row>
      <xdr:rowOff>13266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2881"/>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13266</xdr:rowOff>
    </xdr:from>
    <xdr:to>
      <xdr:col>45</xdr:col>
      <xdr:colOff>177800</xdr:colOff>
      <xdr:row>79</xdr:row>
      <xdr:rowOff>20332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57816"/>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16808</xdr:rowOff>
    </xdr:from>
    <xdr:to>
      <xdr:col>41</xdr:col>
      <xdr:colOff>50800</xdr:colOff>
      <xdr:row>79</xdr:row>
      <xdr:rowOff>20332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61358"/>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103702</xdr:rowOff>
    </xdr:from>
    <xdr:to>
      <xdr:col>55</xdr:col>
      <xdr:colOff>50800</xdr:colOff>
      <xdr:row>79</xdr:row>
      <xdr:rowOff>33852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18629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128981</xdr:rowOff>
    </xdr:from>
    <xdr:to>
      <xdr:col>50</xdr:col>
      <xdr:colOff>165100</xdr:colOff>
      <xdr:row>79</xdr:row>
      <xdr:rowOff>59131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50258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133916</xdr:rowOff>
    </xdr:from>
    <xdr:to>
      <xdr:col>46</xdr:col>
      <xdr:colOff>38100</xdr:colOff>
      <xdr:row>79</xdr:row>
      <xdr:rowOff>64066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55193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140982</xdr:rowOff>
    </xdr:from>
    <xdr:to>
      <xdr:col>41</xdr:col>
      <xdr:colOff>101600</xdr:colOff>
      <xdr:row>79</xdr:row>
      <xdr:rowOff>71132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62259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137458</xdr:rowOff>
    </xdr:from>
    <xdr:to>
      <xdr:col>36</xdr:col>
      <xdr:colOff>165100</xdr:colOff>
      <xdr:row>79</xdr:row>
      <xdr:rowOff>67608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58735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110559</xdr:rowOff>
    </xdr:from>
    <xdr:to>
      <xdr:col>55</xdr:col>
      <xdr:colOff>0</xdr:colOff>
      <xdr:row>98</xdr:row>
      <xdr:rowOff>121292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12659"/>
          <a:ext cx="8382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98236</xdr:rowOff>
    </xdr:from>
    <xdr:to>
      <xdr:col>50</xdr:col>
      <xdr:colOff>114300</xdr:colOff>
      <xdr:row>98</xdr:row>
      <xdr:rowOff>110559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900336"/>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12643</xdr:rowOff>
    </xdr:from>
    <xdr:to>
      <xdr:col>45</xdr:col>
      <xdr:colOff>177800</xdr:colOff>
      <xdr:row>98</xdr:row>
      <xdr:rowOff>98236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14743"/>
          <a:ext cx="889000" cy="8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41597</xdr:rowOff>
    </xdr:from>
    <xdr:to>
      <xdr:col>41</xdr:col>
      <xdr:colOff>50800</xdr:colOff>
      <xdr:row>98</xdr:row>
      <xdr:rowOff>12643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72247"/>
          <a:ext cx="889000" cy="1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70492</xdr:rowOff>
    </xdr:from>
    <xdr:to>
      <xdr:col>55</xdr:col>
      <xdr:colOff>50800</xdr:colOff>
      <xdr:row>99</xdr:row>
      <xdr:rowOff>642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156869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59759</xdr:rowOff>
    </xdr:from>
    <xdr:to>
      <xdr:col>50</xdr:col>
      <xdr:colOff>165100</xdr:colOff>
      <xdr:row>98</xdr:row>
      <xdr:rowOff>161359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152486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47436</xdr:rowOff>
    </xdr:from>
    <xdr:to>
      <xdr:col>46</xdr:col>
      <xdr:colOff>38100</xdr:colOff>
      <xdr:row>98</xdr:row>
      <xdr:rowOff>149036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140163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133293</xdr:rowOff>
    </xdr:from>
    <xdr:to>
      <xdr:col>41</xdr:col>
      <xdr:colOff>101600</xdr:colOff>
      <xdr:row>98</xdr:row>
      <xdr:rowOff>63443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54570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5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162247</xdr:rowOff>
    </xdr:from>
    <xdr:to>
      <xdr:col>36</xdr:col>
      <xdr:colOff>165100</xdr:colOff>
      <xdr:row>97</xdr:row>
      <xdr:rowOff>92397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108924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151343</xdr:rowOff>
    </xdr:from>
    <xdr:to>
      <xdr:col>85</xdr:col>
      <xdr:colOff>127000</xdr:colOff>
      <xdr:row>77</xdr:row>
      <xdr:rowOff>159899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52993"/>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159899</xdr:rowOff>
    </xdr:from>
    <xdr:to>
      <xdr:col>81</xdr:col>
      <xdr:colOff>50800</xdr:colOff>
      <xdr:row>78</xdr:row>
      <xdr:rowOff>32764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61549"/>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32764</xdr:rowOff>
    </xdr:from>
    <xdr:to>
      <xdr:col>76</xdr:col>
      <xdr:colOff>114300</xdr:colOff>
      <xdr:row>78</xdr:row>
      <xdr:rowOff>44112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05864"/>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44112</xdr:rowOff>
    </xdr:from>
    <xdr:to>
      <xdr:col>71</xdr:col>
      <xdr:colOff>177800</xdr:colOff>
      <xdr:row>78</xdr:row>
      <xdr:rowOff>47379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41721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100543</xdr:rowOff>
    </xdr:from>
    <xdr:to>
      <xdr:col>85</xdr:col>
      <xdr:colOff>177800</xdr:colOff>
      <xdr:row>78</xdr:row>
      <xdr:rowOff>30693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78970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109099</xdr:rowOff>
    </xdr:from>
    <xdr:to>
      <xdr:col>81</xdr:col>
      <xdr:colOff>101600</xdr:colOff>
      <xdr:row>78</xdr:row>
      <xdr:rowOff>39249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30376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153414</xdr:rowOff>
    </xdr:from>
    <xdr:to>
      <xdr:col>76</xdr:col>
      <xdr:colOff>165100</xdr:colOff>
      <xdr:row>78</xdr:row>
      <xdr:rowOff>83564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74691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164762</xdr:rowOff>
    </xdr:from>
    <xdr:to>
      <xdr:col>72</xdr:col>
      <xdr:colOff>38100</xdr:colOff>
      <xdr:row>78</xdr:row>
      <xdr:rowOff>94912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86039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168029</xdr:rowOff>
    </xdr:from>
    <xdr:to>
      <xdr:col>67</xdr:col>
      <xdr:colOff>101600</xdr:colOff>
      <xdr:row>78</xdr:row>
      <xdr:rowOff>98179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89306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61199</xdr:rowOff>
    </xdr:from>
    <xdr:to>
      <xdr:col>85</xdr:col>
      <xdr:colOff>127000</xdr:colOff>
      <xdr:row>98</xdr:row>
      <xdr:rowOff>108090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63299"/>
          <a:ext cx="838200" cy="4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48430</xdr:rowOff>
    </xdr:from>
    <xdr:to>
      <xdr:col>81</xdr:col>
      <xdr:colOff>50800</xdr:colOff>
      <xdr:row>98</xdr:row>
      <xdr:rowOff>61199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053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48430</xdr:rowOff>
    </xdr:from>
    <xdr:to>
      <xdr:col>76</xdr:col>
      <xdr:colOff>114300</xdr:colOff>
      <xdr:row>98</xdr:row>
      <xdr:rowOff>68729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0530"/>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68729</xdr:rowOff>
    </xdr:from>
    <xdr:to>
      <xdr:col>71</xdr:col>
      <xdr:colOff>177800</xdr:colOff>
      <xdr:row>98</xdr:row>
      <xdr:rowOff>86833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0829"/>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57290</xdr:rowOff>
    </xdr:from>
    <xdr:to>
      <xdr:col>85</xdr:col>
      <xdr:colOff>177800</xdr:colOff>
      <xdr:row>98</xdr:row>
      <xdr:rowOff>158890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143667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10399</xdr:rowOff>
    </xdr:from>
    <xdr:to>
      <xdr:col>81</xdr:col>
      <xdr:colOff>101600</xdr:colOff>
      <xdr:row>98</xdr:row>
      <xdr:rowOff>111999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103126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169080</xdr:rowOff>
    </xdr:from>
    <xdr:to>
      <xdr:col>76</xdr:col>
      <xdr:colOff>165100</xdr:colOff>
      <xdr:row>98</xdr:row>
      <xdr:rowOff>99230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90357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17929</xdr:rowOff>
    </xdr:from>
    <xdr:to>
      <xdr:col>72</xdr:col>
      <xdr:colOff>38100</xdr:colOff>
      <xdr:row>98</xdr:row>
      <xdr:rowOff>119529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110656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36033</xdr:rowOff>
    </xdr:from>
    <xdr:to>
      <xdr:col>67</xdr:col>
      <xdr:colOff>101600</xdr:colOff>
      <xdr:row>98</xdr:row>
      <xdr:rowOff>137633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128760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94986</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67186"/>
          <a:ext cx="889000" cy="38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94986</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267186"/>
          <a:ext cx="889000" cy="38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44186</xdr:rowOff>
    </xdr:from>
    <xdr:to>
      <xdr:col>102</xdr:col>
      <xdr:colOff>165100</xdr:colOff>
      <xdr:row>36</xdr:row>
      <xdr:rowOff>145786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162313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71211</xdr:rowOff>
    </xdr:from>
    <xdr:to>
      <xdr:col>116</xdr:col>
      <xdr:colOff>63500</xdr:colOff>
      <xdr:row>58</xdr:row>
      <xdr:rowOff>71577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1531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70755</xdr:rowOff>
    </xdr:from>
    <xdr:to>
      <xdr:col>111</xdr:col>
      <xdr:colOff>177800</xdr:colOff>
      <xdr:row>58</xdr:row>
      <xdr:rowOff>71211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1485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70480</xdr:rowOff>
    </xdr:from>
    <xdr:to>
      <xdr:col>107</xdr:col>
      <xdr:colOff>50800</xdr:colOff>
      <xdr:row>58</xdr:row>
      <xdr:rowOff>70755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1458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69931</xdr:rowOff>
    </xdr:from>
    <xdr:to>
      <xdr:col>102</xdr:col>
      <xdr:colOff>114300</xdr:colOff>
      <xdr:row>58</xdr:row>
      <xdr:rowOff>70480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140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20777</xdr:rowOff>
    </xdr:from>
    <xdr:to>
      <xdr:col>116</xdr:col>
      <xdr:colOff>114300</xdr:colOff>
      <xdr:row>58</xdr:row>
      <xdr:rowOff>122377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20411</xdr:rowOff>
    </xdr:from>
    <xdr:to>
      <xdr:col>112</xdr:col>
      <xdr:colOff>38100</xdr:colOff>
      <xdr:row>58</xdr:row>
      <xdr:rowOff>122011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113138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57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19955</xdr:rowOff>
    </xdr:from>
    <xdr:to>
      <xdr:col>107</xdr:col>
      <xdr:colOff>101600</xdr:colOff>
      <xdr:row>58</xdr:row>
      <xdr:rowOff>121555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112682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05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19680</xdr:rowOff>
    </xdr:from>
    <xdr:to>
      <xdr:col>102</xdr:col>
      <xdr:colOff>165100</xdr:colOff>
      <xdr:row>58</xdr:row>
      <xdr:rowOff>121280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112407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5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19131</xdr:rowOff>
    </xdr:from>
    <xdr:to>
      <xdr:col>98</xdr:col>
      <xdr:colOff>38100</xdr:colOff>
      <xdr:row>58</xdr:row>
      <xdr:rowOff>120731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111858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05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60928</xdr:rowOff>
    </xdr:from>
    <xdr:to>
      <xdr:col>116</xdr:col>
      <xdr:colOff>63500</xdr:colOff>
      <xdr:row>78</xdr:row>
      <xdr:rowOff>64015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34028"/>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64015</xdr:rowOff>
    </xdr:from>
    <xdr:to>
      <xdr:col>111</xdr:col>
      <xdr:colOff>177800</xdr:colOff>
      <xdr:row>78</xdr:row>
      <xdr:rowOff>76321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37115"/>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76149</xdr:rowOff>
    </xdr:from>
    <xdr:to>
      <xdr:col>107</xdr:col>
      <xdr:colOff>50800</xdr:colOff>
      <xdr:row>78</xdr:row>
      <xdr:rowOff>76321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49249"/>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154197</xdr:rowOff>
    </xdr:from>
    <xdr:to>
      <xdr:col>102</xdr:col>
      <xdr:colOff>114300</xdr:colOff>
      <xdr:row>78</xdr:row>
      <xdr:rowOff>76149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55847"/>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10128</xdr:rowOff>
    </xdr:from>
    <xdr:to>
      <xdr:col>116</xdr:col>
      <xdr:colOff>114300</xdr:colOff>
      <xdr:row>78</xdr:row>
      <xdr:rowOff>111728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96505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13215</xdr:rowOff>
    </xdr:from>
    <xdr:to>
      <xdr:col>112</xdr:col>
      <xdr:colOff>38100</xdr:colOff>
      <xdr:row>78</xdr:row>
      <xdr:rowOff>114815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105942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25521</xdr:rowOff>
    </xdr:from>
    <xdr:to>
      <xdr:col>107</xdr:col>
      <xdr:colOff>101600</xdr:colOff>
      <xdr:row>78</xdr:row>
      <xdr:rowOff>127121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118248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25349</xdr:rowOff>
    </xdr:from>
    <xdr:to>
      <xdr:col>102</xdr:col>
      <xdr:colOff>165100</xdr:colOff>
      <xdr:row>78</xdr:row>
      <xdr:rowOff>126949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118076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103397</xdr:rowOff>
    </xdr:from>
    <xdr:to>
      <xdr:col>98</xdr:col>
      <xdr:colOff>38100</xdr:colOff>
      <xdr:row>78</xdr:row>
      <xdr:rowOff>33547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24674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ほぼすべての性質別経費で類似団体平均値を下回る中、類似団体平均値を上回ったのが扶助費である。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扶助費のうち、施設型教育・保育給付費等委託料</a:t>
          </a:r>
          <a:r>
            <a:rPr kumimoji="1" lang="en-US" altLang="ja-JP" sz="1300">
              <a:latin typeface="ＭＳ Ｐゴシック" panose="020B0600070205080204" pitchFamily="50" charset="-128"/>
              <a:ea typeface="ＭＳ Ｐゴシック" panose="020B0600070205080204" pitchFamily="50" charset="-128"/>
            </a:rPr>
            <a:t>811,053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894,003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82,950</a:t>
          </a:r>
          <a:r>
            <a:rPr kumimoji="1" lang="ja-JP" altLang="en-US" sz="1300">
              <a:latin typeface="ＭＳ Ｐゴシック" panose="020B0600070205080204" pitchFamily="50" charset="-128"/>
              <a:ea typeface="ＭＳ Ｐゴシック" panose="020B0600070205080204" pitchFamily="50" charset="-128"/>
            </a:rPr>
            <a:t>千円）、障害福祉サービス費</a:t>
          </a:r>
          <a:r>
            <a:rPr kumimoji="1" lang="en-US" altLang="ja-JP" sz="1300">
              <a:latin typeface="ＭＳ Ｐゴシック" panose="020B0600070205080204" pitchFamily="50" charset="-128"/>
              <a:ea typeface="ＭＳ Ｐゴシック" panose="020B0600070205080204" pitchFamily="50" charset="-128"/>
            </a:rPr>
            <a:t>545,411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652,388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106,977</a:t>
          </a:r>
          <a:r>
            <a:rPr kumimoji="1" lang="ja-JP" altLang="en-US" sz="1300">
              <a:latin typeface="ＭＳ Ｐゴシック" panose="020B0600070205080204" pitchFamily="50" charset="-128"/>
              <a:ea typeface="ＭＳ Ｐゴシック" panose="020B0600070205080204" pitchFamily="50" charset="-128"/>
            </a:rPr>
            <a:t>千円）、障害児通所支援給付費</a:t>
          </a:r>
          <a:r>
            <a:rPr kumimoji="1" lang="en-US" altLang="ja-JP" sz="1300">
              <a:latin typeface="ＭＳ Ｐゴシック" panose="020B0600070205080204" pitchFamily="50" charset="-128"/>
              <a:ea typeface="ＭＳ Ｐゴシック" panose="020B0600070205080204" pitchFamily="50" charset="-128"/>
            </a:rPr>
            <a:t>296,854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355,383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58,529</a:t>
          </a:r>
          <a:r>
            <a:rPr kumimoji="1" lang="ja-JP" altLang="en-US" sz="1300">
              <a:latin typeface="ＭＳ Ｐゴシック" panose="020B0600070205080204" pitchFamily="50" charset="-128"/>
              <a:ea typeface="ＭＳ Ｐゴシック" panose="020B0600070205080204" pitchFamily="50" charset="-128"/>
            </a:rPr>
            <a:t>千円）等が増加傾向にある。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扶助費については、法令等で義務付けられているものが多く、削減が難しい状況であるが、今後も引き続き歳入の確保、歳出の削減に努め、健全な財政運営に努める。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33,567
32,511
6.59
11,084,987
10,803,817
171,516
6,524,375
6,602,575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31496</xdr:rowOff>
    </xdr:from>
    <xdr:to>
      <xdr:col>24</xdr:col>
      <xdr:colOff>63500</xdr:colOff>
      <xdr:row>37</xdr:row>
      <xdr:rowOff>64643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5146"/>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22352</xdr:rowOff>
    </xdr:from>
    <xdr:to>
      <xdr:col>19</xdr:col>
      <xdr:colOff>177800</xdr:colOff>
      <xdr:row>37</xdr:row>
      <xdr:rowOff>64643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6002"/>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22352</xdr:rowOff>
    </xdr:from>
    <xdr:to>
      <xdr:col>15</xdr:col>
      <xdr:colOff>50800</xdr:colOff>
      <xdr:row>37</xdr:row>
      <xdr:rowOff>35306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60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35306</xdr:rowOff>
    </xdr:from>
    <xdr:to>
      <xdr:col>10</xdr:col>
      <xdr:colOff>114300</xdr:colOff>
      <xdr:row>37</xdr:row>
      <xdr:rowOff>42545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8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152146</xdr:rowOff>
    </xdr:from>
    <xdr:to>
      <xdr:col>24</xdr:col>
      <xdr:colOff>114300</xdr:colOff>
      <xdr:row>37</xdr:row>
      <xdr:rowOff>82296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13843</xdr:rowOff>
    </xdr:from>
    <xdr:to>
      <xdr:col>20</xdr:col>
      <xdr:colOff>38100</xdr:colOff>
      <xdr:row>37</xdr:row>
      <xdr:rowOff>115443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106570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143002</xdr:rowOff>
    </xdr:from>
    <xdr:to>
      <xdr:col>15</xdr:col>
      <xdr:colOff>101600</xdr:colOff>
      <xdr:row>37</xdr:row>
      <xdr:rowOff>73152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64279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155956</xdr:rowOff>
    </xdr:from>
    <xdr:to>
      <xdr:col>10</xdr:col>
      <xdr:colOff>165100</xdr:colOff>
      <xdr:row>37</xdr:row>
      <xdr:rowOff>86106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77233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163195</xdr:rowOff>
    </xdr:from>
    <xdr:to>
      <xdr:col>6</xdr:col>
      <xdr:colOff>38100</xdr:colOff>
      <xdr:row>37</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84472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100208</xdr:rowOff>
    </xdr:from>
    <xdr:to>
      <xdr:col>24</xdr:col>
      <xdr:colOff>63500</xdr:colOff>
      <xdr:row>58</xdr:row>
      <xdr:rowOff>109972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4308"/>
          <a:ext cx="8382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95675</xdr:rowOff>
    </xdr:from>
    <xdr:to>
      <xdr:col>19</xdr:col>
      <xdr:colOff>177800</xdr:colOff>
      <xdr:row>58</xdr:row>
      <xdr:rowOff>100208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9775"/>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122483</xdr:rowOff>
    </xdr:from>
    <xdr:to>
      <xdr:col>15</xdr:col>
      <xdr:colOff>50800</xdr:colOff>
      <xdr:row>58</xdr:row>
      <xdr:rowOff>95675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3683"/>
          <a:ext cx="889000" cy="3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122483</xdr:rowOff>
    </xdr:from>
    <xdr:to>
      <xdr:col>10</xdr:col>
      <xdr:colOff>114300</xdr:colOff>
      <xdr:row>58</xdr:row>
      <xdr:rowOff>118986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3683"/>
          <a:ext cx="889000" cy="3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59172</xdr:rowOff>
    </xdr:from>
    <xdr:to>
      <xdr:col>24</xdr:col>
      <xdr:colOff>114300</xdr:colOff>
      <xdr:row>58</xdr:row>
      <xdr:rowOff>160772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145549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49408</xdr:rowOff>
    </xdr:from>
    <xdr:to>
      <xdr:col>20</xdr:col>
      <xdr:colOff>38100</xdr:colOff>
      <xdr:row>58</xdr:row>
      <xdr:rowOff>151008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142135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44875</xdr:rowOff>
    </xdr:from>
    <xdr:to>
      <xdr:col>15</xdr:col>
      <xdr:colOff>101600</xdr:colOff>
      <xdr:row>58</xdr:row>
      <xdr:rowOff>146475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137602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71683</xdr:rowOff>
    </xdr:from>
    <xdr:to>
      <xdr:col>10</xdr:col>
      <xdr:colOff>165100</xdr:colOff>
      <xdr:row>57</xdr:row>
      <xdr:rowOff>1833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164410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68186</xdr:rowOff>
    </xdr:from>
    <xdr:to>
      <xdr:col>6</xdr:col>
      <xdr:colOff>38100</xdr:colOff>
      <xdr:row>58</xdr:row>
      <xdr:rowOff>169786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160913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154270</xdr:rowOff>
    </xdr:from>
    <xdr:to>
      <xdr:col>24</xdr:col>
      <xdr:colOff>63500</xdr:colOff>
      <xdr:row>77</xdr:row>
      <xdr:rowOff>68430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4470"/>
          <a:ext cx="8382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151595</xdr:rowOff>
    </xdr:from>
    <xdr:to>
      <xdr:col>19</xdr:col>
      <xdr:colOff>177800</xdr:colOff>
      <xdr:row>77</xdr:row>
      <xdr:rowOff>68430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81795"/>
          <a:ext cx="889000" cy="8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151595</xdr:rowOff>
    </xdr:from>
    <xdr:to>
      <xdr:col>15</xdr:col>
      <xdr:colOff>50800</xdr:colOff>
      <xdr:row>78</xdr:row>
      <xdr:rowOff>20478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1795"/>
          <a:ext cx="889000" cy="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20478</xdr:rowOff>
    </xdr:from>
    <xdr:to>
      <xdr:col>10</xdr:col>
      <xdr:colOff>114300</xdr:colOff>
      <xdr:row>78</xdr:row>
      <xdr:rowOff>59987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3578"/>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103470</xdr:rowOff>
    </xdr:from>
    <xdr:to>
      <xdr:col>24</xdr:col>
      <xdr:colOff>114300</xdr:colOff>
      <xdr:row>77</xdr:row>
      <xdr:rowOff>33620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81897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17630</xdr:rowOff>
    </xdr:from>
    <xdr:to>
      <xdr:col>20</xdr:col>
      <xdr:colOff>38100</xdr:colOff>
      <xdr:row>77</xdr:row>
      <xdr:rowOff>119230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110357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100795</xdr:rowOff>
    </xdr:from>
    <xdr:to>
      <xdr:col>15</xdr:col>
      <xdr:colOff>101600</xdr:colOff>
      <xdr:row>77</xdr:row>
      <xdr:rowOff>30945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22072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141128</xdr:rowOff>
    </xdr:from>
    <xdr:to>
      <xdr:col>10</xdr:col>
      <xdr:colOff>165100</xdr:colOff>
      <xdr:row>78</xdr:row>
      <xdr:rowOff>71278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62405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9187</xdr:rowOff>
    </xdr:from>
    <xdr:to>
      <xdr:col>6</xdr:col>
      <xdr:colOff>38100</xdr:colOff>
      <xdr:row>78</xdr:row>
      <xdr:rowOff>110787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101914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114195</xdr:rowOff>
    </xdr:from>
    <xdr:to>
      <xdr:col>24</xdr:col>
      <xdr:colOff>63500</xdr:colOff>
      <xdr:row>98</xdr:row>
      <xdr:rowOff>159344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16295"/>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106423</xdr:rowOff>
    </xdr:from>
    <xdr:to>
      <xdr:col>19</xdr:col>
      <xdr:colOff>177800</xdr:colOff>
      <xdr:row>98</xdr:row>
      <xdr:rowOff>114195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0852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106423</xdr:rowOff>
    </xdr:from>
    <xdr:to>
      <xdr:col>15</xdr:col>
      <xdr:colOff>50800</xdr:colOff>
      <xdr:row>99</xdr:row>
      <xdr:rowOff>38430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8523"/>
          <a:ext cx="8890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34773</xdr:rowOff>
    </xdr:from>
    <xdr:to>
      <xdr:col>10</xdr:col>
      <xdr:colOff>114300</xdr:colOff>
      <xdr:row>99</xdr:row>
      <xdr:rowOff>38430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083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108544</xdr:rowOff>
    </xdr:from>
    <xdr:to>
      <xdr:col>24</xdr:col>
      <xdr:colOff>114300</xdr:colOff>
      <xdr:row>99</xdr:row>
      <xdr:rowOff>38694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23471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63395</xdr:rowOff>
    </xdr:from>
    <xdr:to>
      <xdr:col>20</xdr:col>
      <xdr:colOff>38100</xdr:colOff>
      <xdr:row>98</xdr:row>
      <xdr:rowOff>164995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156122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55623</xdr:rowOff>
    </xdr:from>
    <xdr:to>
      <xdr:col>15</xdr:col>
      <xdr:colOff>101600</xdr:colOff>
      <xdr:row>98</xdr:row>
      <xdr:rowOff>157223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148350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159080</xdr:rowOff>
    </xdr:from>
    <xdr:to>
      <xdr:col>10</xdr:col>
      <xdr:colOff>165100</xdr:colOff>
      <xdr:row>99</xdr:row>
      <xdr:rowOff>89230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80357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155423</xdr:rowOff>
    </xdr:from>
    <xdr:to>
      <xdr:col>6</xdr:col>
      <xdr:colOff>38100</xdr:colOff>
      <xdr:row>99</xdr:row>
      <xdr:rowOff>85573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76700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166370</xdr:rowOff>
    </xdr:from>
    <xdr:to>
      <xdr:col>55</xdr:col>
      <xdr:colOff>0</xdr:colOff>
      <xdr:row>58</xdr:row>
      <xdr:rowOff>168821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10470"/>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166370</xdr:rowOff>
    </xdr:from>
    <xdr:to>
      <xdr:col>50</xdr:col>
      <xdr:colOff>114300</xdr:colOff>
      <xdr:row>58</xdr:row>
      <xdr:rowOff>166662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0470"/>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159524</xdr:rowOff>
    </xdr:from>
    <xdr:to>
      <xdr:col>45</xdr:col>
      <xdr:colOff>177800</xdr:colOff>
      <xdr:row>58</xdr:row>
      <xdr:rowOff>166662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3624"/>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159524</xdr:rowOff>
    </xdr:from>
    <xdr:to>
      <xdr:col>41</xdr:col>
      <xdr:colOff>50800</xdr:colOff>
      <xdr:row>59</xdr:row>
      <xdr:rowOff>22504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03624"/>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118021</xdr:rowOff>
    </xdr:from>
    <xdr:to>
      <xdr:col>55</xdr:col>
      <xdr:colOff>50800</xdr:colOff>
      <xdr:row>59</xdr:row>
      <xdr:rowOff>48171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32948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115570</xdr:rowOff>
    </xdr:from>
    <xdr:to>
      <xdr:col>50</xdr:col>
      <xdr:colOff>165100</xdr:colOff>
      <xdr:row>59</xdr:row>
      <xdr:rowOff>45720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36847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115862</xdr:rowOff>
    </xdr:from>
    <xdr:to>
      <xdr:col>46</xdr:col>
      <xdr:colOff>38100</xdr:colOff>
      <xdr:row>59</xdr:row>
      <xdr:rowOff>46012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37139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108724</xdr:rowOff>
    </xdr:from>
    <xdr:to>
      <xdr:col>41</xdr:col>
      <xdr:colOff>101600</xdr:colOff>
      <xdr:row>59</xdr:row>
      <xdr:rowOff>38874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30001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143154</xdr:rowOff>
    </xdr:from>
    <xdr:to>
      <xdr:col>36</xdr:col>
      <xdr:colOff>165100</xdr:colOff>
      <xdr:row>59</xdr:row>
      <xdr:rowOff>73304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64431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92608</xdr:rowOff>
    </xdr:from>
    <xdr:to>
      <xdr:col>55</xdr:col>
      <xdr:colOff>0</xdr:colOff>
      <xdr:row>78</xdr:row>
      <xdr:rowOff>153569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94258"/>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92608</xdr:rowOff>
    </xdr:from>
    <xdr:to>
      <xdr:col>50</xdr:col>
      <xdr:colOff>114300</xdr:colOff>
      <xdr:row>78</xdr:row>
      <xdr:rowOff>146825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94258"/>
          <a:ext cx="889000" cy="2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82550</xdr:rowOff>
    </xdr:from>
    <xdr:to>
      <xdr:col>45</xdr:col>
      <xdr:colOff>177800</xdr:colOff>
      <xdr:row>78</xdr:row>
      <xdr:rowOff>146825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55650"/>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82550</xdr:rowOff>
    </xdr:from>
    <xdr:to>
      <xdr:col>41</xdr:col>
      <xdr:colOff>50800</xdr:colOff>
      <xdr:row>78</xdr:row>
      <xdr:rowOff>130708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5565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102769</xdr:rowOff>
    </xdr:from>
    <xdr:to>
      <xdr:col>55</xdr:col>
      <xdr:colOff>50800</xdr:colOff>
      <xdr:row>79</xdr:row>
      <xdr:rowOff>32919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17696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9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41808</xdr:rowOff>
    </xdr:from>
    <xdr:to>
      <xdr:col>50</xdr:col>
      <xdr:colOff>165100</xdr:colOff>
      <xdr:row>77</xdr:row>
      <xdr:rowOff>143408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134535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96025</xdr:rowOff>
    </xdr:from>
    <xdr:to>
      <xdr:col>46</xdr:col>
      <xdr:colOff>38100</xdr:colOff>
      <xdr:row>79</xdr:row>
      <xdr:rowOff>26175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17302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31750</xdr:rowOff>
    </xdr:from>
    <xdr:to>
      <xdr:col>41</xdr:col>
      <xdr:colOff>101600</xdr:colOff>
      <xdr:row>78</xdr:row>
      <xdr:rowOff>133350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124477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79908</xdr:rowOff>
    </xdr:from>
    <xdr:to>
      <xdr:col>36</xdr:col>
      <xdr:colOff>165100</xdr:colOff>
      <xdr:row>79</xdr:row>
      <xdr:rowOff>10058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120548</xdr:rowOff>
    </xdr:from>
    <xdr:to>
      <xdr:col>55</xdr:col>
      <xdr:colOff>0</xdr:colOff>
      <xdr:row>97</xdr:row>
      <xdr:rowOff>124791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51198"/>
          <a:ext cx="8382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120548</xdr:rowOff>
    </xdr:from>
    <xdr:to>
      <xdr:col>50</xdr:col>
      <xdr:colOff>114300</xdr:colOff>
      <xdr:row>97</xdr:row>
      <xdr:rowOff>152730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51198"/>
          <a:ext cx="889000" cy="3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61074</xdr:rowOff>
    </xdr:from>
    <xdr:to>
      <xdr:col>45</xdr:col>
      <xdr:colOff>177800</xdr:colOff>
      <xdr:row>97</xdr:row>
      <xdr:rowOff>152730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91724"/>
          <a:ext cx="8890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61074</xdr:rowOff>
    </xdr:from>
    <xdr:to>
      <xdr:col>41</xdr:col>
      <xdr:colOff>50800</xdr:colOff>
      <xdr:row>97</xdr:row>
      <xdr:rowOff>77902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91724"/>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73991</xdr:rowOff>
    </xdr:from>
    <xdr:to>
      <xdr:col>55</xdr:col>
      <xdr:colOff>50800</xdr:colOff>
      <xdr:row>98</xdr:row>
      <xdr:rowOff>4141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160368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69748</xdr:rowOff>
    </xdr:from>
    <xdr:to>
      <xdr:col>50</xdr:col>
      <xdr:colOff>165100</xdr:colOff>
      <xdr:row>97</xdr:row>
      <xdr:rowOff>171348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162475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101930</xdr:rowOff>
    </xdr:from>
    <xdr:to>
      <xdr:col>46</xdr:col>
      <xdr:colOff>38100</xdr:colOff>
      <xdr:row>98</xdr:row>
      <xdr:rowOff>32080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23207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10274</xdr:rowOff>
    </xdr:from>
    <xdr:to>
      <xdr:col>41</xdr:col>
      <xdr:colOff>101600</xdr:colOff>
      <xdr:row>97</xdr:row>
      <xdr:rowOff>111874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103001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27102</xdr:rowOff>
    </xdr:from>
    <xdr:to>
      <xdr:col>36</xdr:col>
      <xdr:colOff>165100</xdr:colOff>
      <xdr:row>97</xdr:row>
      <xdr:rowOff>128702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119829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86931</xdr:rowOff>
    </xdr:from>
    <xdr:to>
      <xdr:col>85</xdr:col>
      <xdr:colOff>127000</xdr:colOff>
      <xdr:row>38</xdr:row>
      <xdr:rowOff>130328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02031"/>
          <a:ext cx="8382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130328</xdr:rowOff>
    </xdr:from>
    <xdr:to>
      <xdr:col>81</xdr:col>
      <xdr:colOff>50800</xdr:colOff>
      <xdr:row>38</xdr:row>
      <xdr:rowOff>155626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454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99047</xdr:rowOff>
    </xdr:from>
    <xdr:to>
      <xdr:col>76</xdr:col>
      <xdr:colOff>114300</xdr:colOff>
      <xdr:row>38</xdr:row>
      <xdr:rowOff>155626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14147"/>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99047</xdr:rowOff>
    </xdr:from>
    <xdr:to>
      <xdr:col>71</xdr:col>
      <xdr:colOff>177800</xdr:colOff>
      <xdr:row>39</xdr:row>
      <xdr:rowOff>712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14147"/>
          <a:ext cx="889000" cy="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36131</xdr:rowOff>
    </xdr:from>
    <xdr:to>
      <xdr:col>85</xdr:col>
      <xdr:colOff>177800</xdr:colOff>
      <xdr:row>38</xdr:row>
      <xdr:rowOff>137731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122509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79528</xdr:rowOff>
    </xdr:from>
    <xdr:to>
      <xdr:col>81</xdr:col>
      <xdr:colOff>101600</xdr:colOff>
      <xdr:row>39</xdr:row>
      <xdr:rowOff>9678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104826</xdr:rowOff>
    </xdr:from>
    <xdr:to>
      <xdr:col>76</xdr:col>
      <xdr:colOff>165100</xdr:colOff>
      <xdr:row>39</xdr:row>
      <xdr:rowOff>34976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26103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48247</xdr:rowOff>
    </xdr:from>
    <xdr:to>
      <xdr:col>72</xdr:col>
      <xdr:colOff>38100</xdr:colOff>
      <xdr:row>38</xdr:row>
      <xdr:rowOff>149847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140974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121362</xdr:rowOff>
    </xdr:from>
    <xdr:to>
      <xdr:col>67</xdr:col>
      <xdr:colOff>101600</xdr:colOff>
      <xdr:row>39</xdr:row>
      <xdr:rowOff>51512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42639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137764</xdr:rowOff>
    </xdr:from>
    <xdr:to>
      <xdr:col>85</xdr:col>
      <xdr:colOff>127000</xdr:colOff>
      <xdr:row>57</xdr:row>
      <xdr:rowOff>137810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1041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124392</xdr:rowOff>
    </xdr:from>
    <xdr:to>
      <xdr:col>81</xdr:col>
      <xdr:colOff>50800</xdr:colOff>
      <xdr:row>57</xdr:row>
      <xdr:rowOff>137764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97042"/>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86977</xdr:rowOff>
    </xdr:from>
    <xdr:to>
      <xdr:col>76</xdr:col>
      <xdr:colOff>114300</xdr:colOff>
      <xdr:row>57</xdr:row>
      <xdr:rowOff>124392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59627"/>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xdr:rowOff>
    </xdr:from>
    <xdr:to>
      <xdr:col>71</xdr:col>
      <xdr:colOff>177800</xdr:colOff>
      <xdr:row>57</xdr:row>
      <xdr:rowOff>86977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73765"/>
          <a:ext cx="889000" cy="8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87010</xdr:rowOff>
    </xdr:from>
    <xdr:to>
      <xdr:col>85</xdr:col>
      <xdr:colOff>177800</xdr:colOff>
      <xdr:row>58</xdr:row>
      <xdr:rowOff>17160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1937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86964</xdr:rowOff>
    </xdr:from>
    <xdr:to>
      <xdr:col>81</xdr:col>
      <xdr:colOff>101600</xdr:colOff>
      <xdr:row>58</xdr:row>
      <xdr:rowOff>17114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73592</xdr:rowOff>
    </xdr:from>
    <xdr:to>
      <xdr:col>76</xdr:col>
      <xdr:colOff>165100</xdr:colOff>
      <xdr:row>58</xdr:row>
      <xdr:rowOff>3742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166319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36177</xdr:rowOff>
    </xdr:from>
    <xdr:to>
      <xdr:col>72</xdr:col>
      <xdr:colOff>38100</xdr:colOff>
      <xdr:row>57</xdr:row>
      <xdr:rowOff>137777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128904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121765</xdr:rowOff>
    </xdr:from>
    <xdr:to>
      <xdr:col>67</xdr:col>
      <xdr:colOff>101600</xdr:colOff>
      <xdr:row>57</xdr:row>
      <xdr:rowOff>51915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68442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151343</xdr:rowOff>
    </xdr:from>
    <xdr:to>
      <xdr:col>85</xdr:col>
      <xdr:colOff>127000</xdr:colOff>
      <xdr:row>97</xdr:row>
      <xdr:rowOff>159899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81993"/>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159899</xdr:rowOff>
    </xdr:from>
    <xdr:to>
      <xdr:col>81</xdr:col>
      <xdr:colOff>50800</xdr:colOff>
      <xdr:row>98</xdr:row>
      <xdr:rowOff>32764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90549"/>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32764</xdr:rowOff>
    </xdr:from>
    <xdr:to>
      <xdr:col>76</xdr:col>
      <xdr:colOff>114300</xdr:colOff>
      <xdr:row>98</xdr:row>
      <xdr:rowOff>44112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34864"/>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44112</xdr:rowOff>
    </xdr:from>
    <xdr:to>
      <xdr:col>71</xdr:col>
      <xdr:colOff>177800</xdr:colOff>
      <xdr:row>98</xdr:row>
      <xdr:rowOff>47379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4621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100543</xdr:rowOff>
    </xdr:from>
    <xdr:to>
      <xdr:col>85</xdr:col>
      <xdr:colOff>177800</xdr:colOff>
      <xdr:row>98</xdr:row>
      <xdr:rowOff>30693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78970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109099</xdr:rowOff>
    </xdr:from>
    <xdr:to>
      <xdr:col>81</xdr:col>
      <xdr:colOff>101600</xdr:colOff>
      <xdr:row>98</xdr:row>
      <xdr:rowOff>39249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30376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153414</xdr:rowOff>
    </xdr:from>
    <xdr:to>
      <xdr:col>76</xdr:col>
      <xdr:colOff>165100</xdr:colOff>
      <xdr:row>98</xdr:row>
      <xdr:rowOff>83564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74691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164762</xdr:rowOff>
    </xdr:from>
    <xdr:to>
      <xdr:col>72</xdr:col>
      <xdr:colOff>38100</xdr:colOff>
      <xdr:row>98</xdr:row>
      <xdr:rowOff>94912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86039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168029</xdr:rowOff>
    </xdr:from>
    <xdr:to>
      <xdr:col>67</xdr:col>
      <xdr:colOff>101600</xdr:colOff>
      <xdr:row>98</xdr:row>
      <xdr:rowOff>98179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89306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すべての目的別経費で、類似団体平均値を下回った。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民生費においては、住民税非課税世帯等物価高騰重点支援給付金の増により、増額となった。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衛生費においては、個別接種委託料の減により、減額となった。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商工費においては、大治町商品券交付金の減により、減額となった。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消防費においては、海部東部消防組合負担金の増により、増額となった。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今後も工事等の内容を精査し、事務事業の見直しを図り、抑制に努める。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財政調整基金の残高の標準財政規模比は前年度より</a:t>
          </a:r>
          <a:r>
            <a:rPr kumimoji="1" lang="en-US" altLang="ja-JP" sz="1200">
              <a:latin typeface="ＭＳ ゴシック" pitchFamily="49" charset="-128"/>
              <a:ea typeface="ＭＳ ゴシック" pitchFamily="49" charset="-128"/>
            </a:rPr>
            <a:t>4.67</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30.22%</a:t>
          </a:r>
          <a:r>
            <a:rPr kumimoji="1" lang="ja-JP" altLang="en-US" sz="1200">
              <a:latin typeface="ＭＳ ゴシック" pitchFamily="49" charset="-128"/>
              <a:ea typeface="ＭＳ ゴシック" pitchFamily="49" charset="-128"/>
            </a:rPr>
            <a:t>となった。財政調整基金残高が前年度と比較して△</a:t>
          </a:r>
          <a:r>
            <a:rPr kumimoji="1" lang="en-US" altLang="ja-JP" sz="1200">
              <a:latin typeface="ＭＳ ゴシック" pitchFamily="49" charset="-128"/>
              <a:ea typeface="ＭＳ ゴシック" pitchFamily="49" charset="-128"/>
            </a:rPr>
            <a:t>234,707</a:t>
          </a:r>
          <a:r>
            <a:rPr kumimoji="1" lang="ja-JP" altLang="en-US" sz="1200">
              <a:latin typeface="ＭＳ ゴシック" pitchFamily="49" charset="-128"/>
              <a:ea typeface="ＭＳ ゴシック" pitchFamily="49" charset="-128"/>
            </a:rPr>
            <a:t>千円減少したためである。令和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月補正予算余剰金の一部（</a:t>
          </a:r>
          <a:r>
            <a:rPr kumimoji="1" lang="en-US" altLang="ja-JP" sz="1200">
              <a:latin typeface="ＭＳ ゴシック" pitchFamily="49" charset="-128"/>
              <a:ea typeface="ＭＳ ゴシック" pitchFamily="49" charset="-128"/>
            </a:rPr>
            <a:t>62,710</a:t>
          </a:r>
          <a:r>
            <a:rPr kumimoji="1" lang="ja-JP" altLang="en-US" sz="1200">
              <a:latin typeface="ＭＳ ゴシック" pitchFamily="49" charset="-128"/>
              <a:ea typeface="ＭＳ ゴシック" pitchFamily="49" charset="-128"/>
            </a:rPr>
            <a:t>千円）を積み立てたが、一方で財源不足を補うため積立を上回る取り崩しを行った。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実質収支は、</a:t>
          </a:r>
          <a:r>
            <a:rPr kumimoji="1" lang="en-US" altLang="ja-JP" sz="1200">
              <a:latin typeface="ＭＳ ゴシック" pitchFamily="49" charset="-128"/>
              <a:ea typeface="ＭＳ ゴシック" pitchFamily="49" charset="-128"/>
            </a:rPr>
            <a:t>171,516</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158,949</a:t>
          </a:r>
          <a:r>
            <a:rPr kumimoji="1" lang="ja-JP" altLang="en-US" sz="1200">
              <a:latin typeface="ＭＳ ゴシック" pitchFamily="49" charset="-128"/>
              <a:ea typeface="ＭＳ ゴシック" pitchFamily="49" charset="-128"/>
            </a:rPr>
            <a:t>千円）となり、実質収支額の標準財政規模比は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2.63%</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a:t>
          </a:r>
          <a:r>
            <a:rPr kumimoji="1" lang="en-US" altLang="ja-JP" sz="1200">
              <a:latin typeface="ＭＳ ゴシック" pitchFamily="49" charset="-128"/>
              <a:ea typeface="ＭＳ ゴシック" pitchFamily="49" charset="-128"/>
            </a:rPr>
            <a:t>393,656</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503,550</a:t>
          </a:r>
          <a:r>
            <a:rPr kumimoji="1" lang="ja-JP" altLang="en-US" sz="1200">
              <a:latin typeface="ＭＳ ゴシック" pitchFamily="49" charset="-128"/>
              <a:ea typeface="ＭＳ ゴシック" pitchFamily="49" charset="-128"/>
            </a:rPr>
            <a:t>千円）となり、前年度より</a:t>
          </a:r>
          <a:r>
            <a:rPr kumimoji="1" lang="en-US" altLang="ja-JP" sz="1200">
              <a:latin typeface="ＭＳ ゴシック" pitchFamily="49" charset="-128"/>
              <a:ea typeface="ＭＳ ゴシック" pitchFamily="49" charset="-128"/>
            </a:rPr>
            <a:t>7.77</a:t>
          </a:r>
          <a:r>
            <a:rPr kumimoji="1" lang="ja-JP" altLang="en-US" sz="12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年度から、すべての会計において実質収支が黒字のため、連結実質赤字額はない。引き続き健全な財政運営を行い、財政の健全化に努める。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一般会計の標準財政規模比については、実質収支が</a:t>
          </a:r>
          <a:r>
            <a:rPr kumimoji="1" lang="en-US" altLang="ja-JP" sz="1400">
              <a:latin typeface="ＭＳ ゴシック" pitchFamily="49" charset="-128"/>
              <a:ea typeface="ＭＳ ゴシック" pitchFamily="49" charset="-128"/>
            </a:rPr>
            <a:t>171,516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158,949</a:t>
          </a:r>
          <a:r>
            <a:rPr kumimoji="1" lang="ja-JP" altLang="en-US" sz="1400">
              <a:latin typeface="ＭＳ ゴシック" pitchFamily="49" charset="-128"/>
              <a:ea typeface="ＭＳ ゴシック" pitchFamily="49" charset="-128"/>
            </a:rPr>
            <a:t>千円）と減額になったため、</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元利償還金については、校内通信ネットワーク整備事業や校内通信ネットワーク整備事業（繰越分）、令和元年度の臨時財政対策債の元金償還が始まったことにより、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単年度の実質公債比率は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となった。元利償還金や一部事務組合への負担金はしているため、抑制に努めていく。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将来負担比率の分子構造は、前年度と比較して</a:t>
          </a:r>
          <a:r>
            <a:rPr kumimoji="1" lang="en-US" altLang="ja-JP" sz="1400">
              <a:latin typeface="ＭＳ ゴシック" pitchFamily="49" charset="-128"/>
              <a:ea typeface="ＭＳ ゴシック" pitchFamily="49" charset="-128"/>
            </a:rPr>
            <a:t>410,978</a:t>
          </a:r>
          <a:r>
            <a:rPr kumimoji="1" lang="ja-JP" altLang="en-US" sz="1400">
              <a:latin typeface="ＭＳ ゴシック" pitchFamily="49" charset="-128"/>
              <a:ea typeface="ＭＳ ゴシック" pitchFamily="49" charset="-128"/>
            </a:rPr>
            <a:t>千円増加した。地方債の現在高が</a:t>
          </a:r>
          <a:r>
            <a:rPr kumimoji="1" lang="en-US" altLang="ja-JP" sz="1400">
              <a:latin typeface="ＭＳ ゴシック" pitchFamily="49" charset="-128"/>
              <a:ea typeface="ＭＳ ゴシック" pitchFamily="49" charset="-128"/>
            </a:rPr>
            <a:t>6,602,575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422,685</a:t>
          </a:r>
          <a:r>
            <a:rPr kumimoji="1" lang="ja-JP" altLang="en-US" sz="1400">
              <a:latin typeface="ＭＳ ゴシック" pitchFamily="49" charset="-128"/>
              <a:ea typeface="ＭＳ ゴシック" pitchFamily="49" charset="-128"/>
            </a:rPr>
            <a:t>千円）へ減少、公営企業債等繰入額が</a:t>
          </a:r>
          <a:r>
            <a:rPr kumimoji="1" lang="en-US" altLang="ja-JP" sz="1400">
              <a:latin typeface="ＭＳ ゴシック" pitchFamily="49" charset="-128"/>
              <a:ea typeface="ＭＳ ゴシック" pitchFamily="49" charset="-128"/>
            </a:rPr>
            <a:t>3,381,717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117,127</a:t>
          </a:r>
          <a:r>
            <a:rPr kumimoji="1" lang="ja-JP" altLang="en-US" sz="1400">
              <a:latin typeface="ＭＳ ゴシック" pitchFamily="49" charset="-128"/>
              <a:ea typeface="ＭＳ ゴシック" pitchFamily="49" charset="-128"/>
            </a:rPr>
            <a:t>千円）に増加したが、充当可能財源について財政調整基金の取崩しが多く、基金残高が減額となった。これにより将来負担額よりも充当可能財源等の減額が大きかったため、分子構造は増額となった。公営企業債等繰入見込額は近年増加傾向にある。大治町の下水道普及率は</a:t>
          </a:r>
          <a:r>
            <a:rPr kumimoji="1" lang="en-US" altLang="ja-JP" sz="1400">
              <a:latin typeface="ＭＳ ゴシック" pitchFamily="49" charset="-128"/>
              <a:ea typeface="ＭＳ ゴシック" pitchFamily="49" charset="-128"/>
            </a:rPr>
            <a:t>26.1</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であり、今後も下水道事業への繰入を続けていく必要がある。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2,333,987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2,206,575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1,971,868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基金は決算状況を踏まえ、余剰財源を可能な範囲で積み立てる。また、令和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森林環境譲与税基金を設置したため、財政調整基金の残高及び繰越金を考慮し、木材の利用の促進及びその他森林整備の促進に関する施策に必要な財源を確保するため森林環境譲与税基金に組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地域福祉振興基金：高齢化社会に向けて福祉活動の促進を図るため。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大規模まちづくり事業振興基金：住民福祉の向上と町勢発展の基盤の充実に資する大規模なまちづくり事業の推進に必要な財源を確保するため。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都市計画整備基金：都市施設に必要な財源を確保するため。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障害者福祉基金：障害者の福祉の増進に寄与するため。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公共施設修繕等基金：公共施設の大規模な修繕、改修及び取壊し並びに更新に必要な財源を確保するため。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森林環境譲与税基金：森林の有する公益的機能に関する普及啓発、木材の利用の促進及びその他森林整備の促進に関する施策に必要な財源を確保するため。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都市計画整備基金について、多目的スポーツ公園の登記委託料や土地購入費に伴い取り崩しを行ったため。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地域福祉振興基金：高齢化社会に向けて福祉活動の促進を図る必要がある時に取り崩す。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大規模まちづくり事業振興基金：住民福祉の向上と町勢発展の基盤の充実に資する大規模まちづくり事業の必要がある時に取り崩す。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都市計画整備基金：公園整備に伴う用地買収を行う時に取り崩す。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障害者福祉基金：障害者の福祉の推進に寄与する必要がある時に取り崩す。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公共施設修繕等基金：公共施設の大規模な修繕、改修及び取壊し、更新を行う時に取り崩す。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森林環境譲与税基金：森林の有する公益的機能に関する普及啓発、木材の利用の促進及びその他森林整備の促進に関する施策に必要がある時に取り崩す。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2,206,575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1,971,868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千円）を財政調整基金に積み立てたものの、それ以上に財源不足を補うため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財政調整基金の必要額は、標準財政規模の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を目安に積み立てており、この額は災害復旧、地方債の繰上償還その他財源不足を生じたときの財源として必要とされる額を試算して定めている。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今後は、町施設の老朽化や、医療・介護・子育てなどの扶助費の増加も想定されるため、少なくとも同程度の残高は必要である。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日閣議決定された国の補正予算（第号）において、交付税が追加交付されることに伴い、増額分のうち臨時財政対策債償還基金費分を積み立てた。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決算状況を踏まえ、余剰財源を可能な範囲で組み立てる。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11084987</v>
      </c>
      <c r="BO4" s="436"/>
      <c r="BP4" s="436"/>
      <c r="BQ4" s="436"/>
      <c r="BR4" s="436"/>
      <c r="BS4" s="436"/>
      <c r="BT4" s="436"/>
      <c r="BU4" s="437"/>
      <c r="BV4" s="435">
        <v>11057749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2.6</v>
      </c>
      <c r="CU4" s="576"/>
      <c r="CV4" s="576"/>
      <c r="CW4" s="576"/>
      <c r="CX4" s="576"/>
      <c r="CY4" s="576"/>
      <c r="CZ4" s="576"/>
      <c r="DA4" s="577"/>
      <c r="DB4" s="575">
        <v>5.2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10803817</v>
      </c>
      <c r="BO5" s="407"/>
      <c r="BP5" s="407"/>
      <c r="BQ5" s="407"/>
      <c r="BR5" s="407"/>
      <c r="BS5" s="407"/>
      <c r="BT5" s="407"/>
      <c r="BU5" s="408"/>
      <c r="BV5" s="406">
        <v>10715977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91.9</v>
      </c>
      <c r="CU5" s="404"/>
      <c r="CV5" s="404"/>
      <c r="CW5" s="404"/>
      <c r="CX5" s="404"/>
      <c r="CY5" s="404"/>
      <c r="CZ5" s="404"/>
      <c r="DA5" s="405"/>
      <c r="DB5" s="403">
        <v>88.4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281170</v>
      </c>
      <c r="BO6" s="407"/>
      <c r="BP6" s="407"/>
      <c r="BQ6" s="407"/>
      <c r="BR6" s="407"/>
      <c r="BS6" s="407"/>
      <c r="BT6" s="407"/>
      <c r="BU6" s="408"/>
      <c r="BV6" s="406">
        <v>341772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92.9</v>
      </c>
      <c r="CU6" s="550"/>
      <c r="CV6" s="550"/>
      <c r="CW6" s="550"/>
      <c r="CX6" s="550"/>
      <c r="CY6" s="550"/>
      <c r="CZ6" s="550"/>
      <c r="DA6" s="551"/>
      <c r="DB6" s="549">
        <v>90.7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109654</v>
      </c>
      <c r="BO7" s="407"/>
      <c r="BP7" s="407"/>
      <c r="BQ7" s="407"/>
      <c r="BR7" s="407"/>
      <c r="BS7" s="407"/>
      <c r="BT7" s="407"/>
      <c r="BU7" s="408"/>
      <c r="BV7" s="406">
        <v>11307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6524375</v>
      </c>
      <c r="CU7" s="407"/>
      <c r="CV7" s="407"/>
      <c r="CW7" s="407"/>
      <c r="CX7" s="407"/>
      <c r="CY7" s="407"/>
      <c r="CZ7" s="407"/>
      <c r="DA7" s="408"/>
      <c r="DB7" s="406">
        <v>6324426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171516</v>
      </c>
      <c r="BO8" s="407"/>
      <c r="BP8" s="407"/>
      <c r="BQ8" s="407"/>
      <c r="BR8" s="407"/>
      <c r="BS8" s="407"/>
      <c r="BT8" s="407"/>
      <c r="BU8" s="408"/>
      <c r="BV8" s="406">
        <v>330465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0.78</v>
      </c>
      <c r="CU8" s="510"/>
      <c r="CV8" s="510"/>
      <c r="CW8" s="510"/>
      <c r="CX8" s="510"/>
      <c r="CY8" s="510"/>
      <c r="CZ8" s="510"/>
      <c r="DA8" s="511"/>
      <c r="DB8" s="509">
        <v>0.81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32399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-158949</v>
      </c>
      <c r="BO9" s="407"/>
      <c r="BP9" s="407"/>
      <c r="BQ9" s="407"/>
      <c r="BR9" s="407"/>
      <c r="BS9" s="407"/>
      <c r="BT9" s="407"/>
      <c r="BU9" s="408"/>
      <c r="BV9" s="406">
        <v>-262813</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7.4</v>
      </c>
      <c r="CU9" s="404"/>
      <c r="CV9" s="404"/>
      <c r="CW9" s="404"/>
      <c r="CX9" s="404"/>
      <c r="CY9" s="404"/>
      <c r="CZ9" s="404"/>
      <c r="DA9" s="405"/>
      <c r="DB9" s="403">
        <v>7.4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30990</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165293</v>
      </c>
      <c r="BO10" s="407"/>
      <c r="BP10" s="407"/>
      <c r="BQ10" s="407"/>
      <c r="BR10" s="407"/>
      <c r="BS10" s="407"/>
      <c r="BT10" s="407"/>
      <c r="BU10" s="408"/>
      <c r="BV10" s="406">
        <v>572707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33567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400000</v>
      </c>
      <c r="BO12" s="407"/>
      <c r="BP12" s="407"/>
      <c r="BQ12" s="407"/>
      <c r="BR12" s="407"/>
      <c r="BS12" s="407"/>
      <c r="BT12" s="407"/>
      <c r="BU12" s="408"/>
      <c r="BV12" s="406">
        <v>200000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32511</v>
      </c>
      <c r="S13" s="494"/>
      <c r="T13" s="494"/>
      <c r="U13" s="494"/>
      <c r="V13" s="495"/>
      <c r="W13" s="496" t="s">
        <v>131</v>
      </c>
      <c r="X13" s="392"/>
      <c r="Y13" s="392"/>
      <c r="Z13" s="392"/>
      <c r="AA13" s="392"/>
      <c r="AB13" s="393"/>
      <c r="AC13" s="359">
        <v>166</v>
      </c>
      <c r="AD13" s="360"/>
      <c r="AE13" s="360"/>
      <c r="AF13" s="360"/>
      <c r="AG13" s="361"/>
      <c r="AH13" s="359">
        <v>202</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-393656</v>
      </c>
      <c r="BO13" s="407"/>
      <c r="BP13" s="407"/>
      <c r="BQ13" s="407"/>
      <c r="BR13" s="407"/>
      <c r="BS13" s="407"/>
      <c r="BT13" s="407"/>
      <c r="BU13" s="408"/>
      <c r="BV13" s="406">
        <v>109894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3.2</v>
      </c>
      <c r="CU13" s="404"/>
      <c r="CV13" s="404"/>
      <c r="CW13" s="404"/>
      <c r="CX13" s="404"/>
      <c r="CY13" s="404"/>
      <c r="CZ13" s="404"/>
      <c r="DA13" s="405"/>
      <c r="DB13" s="403">
        <v>2.2999999999999998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33356</v>
      </c>
      <c r="S14" s="494"/>
      <c r="T14" s="494"/>
      <c r="U14" s="494"/>
      <c r="V14" s="495"/>
      <c r="W14" s="497"/>
      <c r="X14" s="395"/>
      <c r="Y14" s="395"/>
      <c r="Z14" s="395"/>
      <c r="AA14" s="395"/>
      <c r="AB14" s="396"/>
      <c r="AC14" s="486">
        <v>1.1000000000000001</v>
      </c>
      <c r="AD14" s="487"/>
      <c r="AE14" s="487"/>
      <c r="AF14" s="487"/>
      <c r="AG14" s="488"/>
      <c r="AH14" s="486">
        <v>1.4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16.3</v>
      </c>
      <c r="CU14" s="504"/>
      <c r="CV14" s="504"/>
      <c r="CW14" s="504"/>
      <c r="CX14" s="504"/>
      <c r="CY14" s="504"/>
      <c r="CZ14" s="504"/>
      <c r="DA14" s="505"/>
      <c r="DB14" s="503">
        <v>9.8000000000000007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32455</v>
      </c>
      <c r="S15" s="494"/>
      <c r="T15" s="494"/>
      <c r="U15" s="494"/>
      <c r="V15" s="495"/>
      <c r="W15" s="496" t="s">
        <v>137</v>
      </c>
      <c r="X15" s="392"/>
      <c r="Y15" s="392"/>
      <c r="Z15" s="392"/>
      <c r="AA15" s="392"/>
      <c r="AB15" s="393"/>
      <c r="AC15" s="359">
        <v>4604</v>
      </c>
      <c r="AD15" s="360"/>
      <c r="AE15" s="360"/>
      <c r="AF15" s="360"/>
      <c r="AG15" s="361"/>
      <c r="AH15" s="359">
        <v>4767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4140425</v>
      </c>
      <c r="BO15" s="436"/>
      <c r="BP15" s="436"/>
      <c r="BQ15" s="436"/>
      <c r="BR15" s="436"/>
      <c r="BS15" s="436"/>
      <c r="BT15" s="436"/>
      <c r="BU15" s="437"/>
      <c r="BV15" s="435">
        <v>4030542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31.5</v>
      </c>
      <c r="AD16" s="487"/>
      <c r="AE16" s="487"/>
      <c r="AF16" s="487"/>
      <c r="AG16" s="488"/>
      <c r="AH16" s="486">
        <v>33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5380881</v>
      </c>
      <c r="BO16" s="407"/>
      <c r="BP16" s="407"/>
      <c r="BQ16" s="407"/>
      <c r="BR16" s="407"/>
      <c r="BS16" s="407"/>
      <c r="BT16" s="407"/>
      <c r="BU16" s="408"/>
      <c r="BV16" s="406">
        <v>5126858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9869</v>
      </c>
      <c r="AD17" s="360"/>
      <c r="AE17" s="360"/>
      <c r="AF17" s="360"/>
      <c r="AG17" s="361"/>
      <c r="AH17" s="359">
        <v>9465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5210573</v>
      </c>
      <c r="BO17" s="407"/>
      <c r="BP17" s="407"/>
      <c r="BQ17" s="407"/>
      <c r="BR17" s="407"/>
      <c r="BS17" s="407"/>
      <c r="BT17" s="407"/>
      <c r="BU17" s="408"/>
      <c r="BV17" s="406">
        <v>5071981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6.59</v>
      </c>
      <c r="M18" s="459"/>
      <c r="N18" s="459"/>
      <c r="O18" s="459"/>
      <c r="P18" s="459"/>
      <c r="Q18" s="459"/>
      <c r="R18" s="460"/>
      <c r="S18" s="460"/>
      <c r="T18" s="460"/>
      <c r="U18" s="460"/>
      <c r="V18" s="461"/>
      <c r="W18" s="477"/>
      <c r="X18" s="478"/>
      <c r="Y18" s="478"/>
      <c r="Z18" s="478"/>
      <c r="AA18" s="478"/>
      <c r="AB18" s="502"/>
      <c r="AC18" s="376">
        <v>67.400000000000006</v>
      </c>
      <c r="AD18" s="377"/>
      <c r="AE18" s="377"/>
      <c r="AF18" s="377"/>
      <c r="AG18" s="462"/>
      <c r="AH18" s="376">
        <v>65.599999999999994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6099516</v>
      </c>
      <c r="BO18" s="407"/>
      <c r="BP18" s="407"/>
      <c r="BQ18" s="407"/>
      <c r="BR18" s="407"/>
      <c r="BS18" s="407"/>
      <c r="BT18" s="407"/>
      <c r="BU18" s="408"/>
      <c r="BV18" s="406">
        <v>5697295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4916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8045175</v>
      </c>
      <c r="BO19" s="407"/>
      <c r="BP19" s="407"/>
      <c r="BQ19" s="407"/>
      <c r="BR19" s="407"/>
      <c r="BS19" s="407"/>
      <c r="BT19" s="407"/>
      <c r="BU19" s="408"/>
      <c r="BV19" s="406">
        <v>7831389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13468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6602575</v>
      </c>
      <c r="BO22" s="436"/>
      <c r="BP22" s="436"/>
      <c r="BQ22" s="436"/>
      <c r="BR22" s="436"/>
      <c r="BS22" s="436"/>
      <c r="BT22" s="436"/>
      <c r="BU22" s="437"/>
      <c r="BV22" s="435">
        <v>7025260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5707580</v>
      </c>
      <c r="BO23" s="407"/>
      <c r="BP23" s="407"/>
      <c r="BQ23" s="407"/>
      <c r="BR23" s="407"/>
      <c r="BS23" s="407"/>
      <c r="BT23" s="407"/>
      <c r="BU23" s="408"/>
      <c r="BV23" s="406">
        <v>6038440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8250</v>
      </c>
      <c r="R24" s="360"/>
      <c r="S24" s="360"/>
      <c r="T24" s="360"/>
      <c r="U24" s="360"/>
      <c r="V24" s="361"/>
      <c r="W24" s="449"/>
      <c r="X24" s="386"/>
      <c r="Y24" s="387"/>
      <c r="Z24" s="362" t="s">
        <v>162</v>
      </c>
      <c r="AA24" s="363"/>
      <c r="AB24" s="363"/>
      <c r="AC24" s="363"/>
      <c r="AD24" s="363"/>
      <c r="AE24" s="363"/>
      <c r="AF24" s="363"/>
      <c r="AG24" s="364"/>
      <c r="AH24" s="359">
        <v>162</v>
      </c>
      <c r="AI24" s="360"/>
      <c r="AJ24" s="360"/>
      <c r="AK24" s="360"/>
      <c r="AL24" s="361"/>
      <c r="AM24" s="359">
        <v>461052</v>
      </c>
      <c r="AN24" s="360"/>
      <c r="AO24" s="360"/>
      <c r="AP24" s="360"/>
      <c r="AQ24" s="360"/>
      <c r="AR24" s="361"/>
      <c r="AS24" s="359">
        <v>2846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2129104</v>
      </c>
      <c r="BO24" s="407"/>
      <c r="BP24" s="407"/>
      <c r="BQ24" s="407"/>
      <c r="BR24" s="407"/>
      <c r="BS24" s="407"/>
      <c r="BT24" s="407"/>
      <c r="BU24" s="408"/>
      <c r="BV24" s="406">
        <v>2203183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7050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2210883</v>
      </c>
      <c r="BO25" s="436"/>
      <c r="BP25" s="436"/>
      <c r="BQ25" s="436"/>
      <c r="BR25" s="436"/>
      <c r="BS25" s="436"/>
      <c r="BT25" s="436"/>
      <c r="BU25" s="437"/>
      <c r="BV25" s="435">
        <v>1308099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6150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8852</v>
      </c>
      <c r="AN26" s="360"/>
      <c r="AO26" s="360"/>
      <c r="AP26" s="360"/>
      <c r="AQ26" s="360"/>
      <c r="AR26" s="361"/>
      <c r="AS26" s="359">
        <v>2213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4050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450045</v>
      </c>
      <c r="BO27" s="441"/>
      <c r="BP27" s="441"/>
      <c r="BQ27" s="441"/>
      <c r="BR27" s="441"/>
      <c r="BS27" s="441"/>
      <c r="BT27" s="441"/>
      <c r="BU27" s="442"/>
      <c r="BV27" s="440">
        <v>480936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3150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1971868</v>
      </c>
      <c r="BO28" s="436"/>
      <c r="BP28" s="436"/>
      <c r="BQ28" s="436"/>
      <c r="BR28" s="436"/>
      <c r="BS28" s="436"/>
      <c r="BT28" s="436"/>
      <c r="BU28" s="437"/>
      <c r="BV28" s="435">
        <v>2206575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10</v>
      </c>
      <c r="M29" s="360"/>
      <c r="N29" s="360"/>
      <c r="O29" s="360"/>
      <c r="P29" s="361"/>
      <c r="Q29" s="359">
        <v>2950</v>
      </c>
      <c r="R29" s="360"/>
      <c r="S29" s="360"/>
      <c r="T29" s="360"/>
      <c r="U29" s="360"/>
      <c r="V29" s="361"/>
      <c r="W29" s="450"/>
      <c r="X29" s="451"/>
      <c r="Y29" s="452"/>
      <c r="Z29" s="362" t="s">
        <v>177</v>
      </c>
      <c r="AA29" s="363"/>
      <c r="AB29" s="363"/>
      <c r="AC29" s="363"/>
      <c r="AD29" s="363"/>
      <c r="AE29" s="363"/>
      <c r="AF29" s="363"/>
      <c r="AG29" s="364"/>
      <c r="AH29" s="359">
        <v>162</v>
      </c>
      <c r="AI29" s="360"/>
      <c r="AJ29" s="360"/>
      <c r="AK29" s="360"/>
      <c r="AL29" s="361"/>
      <c r="AM29" s="359">
        <v>461052</v>
      </c>
      <c r="AN29" s="360"/>
      <c r="AO29" s="360"/>
      <c r="AP29" s="360"/>
      <c r="AQ29" s="360"/>
      <c r="AR29" s="361"/>
      <c r="AS29" s="359">
        <v>2846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53821</v>
      </c>
      <c r="BO29" s="407"/>
      <c r="BP29" s="407"/>
      <c r="BQ29" s="407"/>
      <c r="BR29" s="407"/>
      <c r="BS29" s="407"/>
      <c r="BT29" s="407"/>
      <c r="BU29" s="408"/>
      <c r="BV29" s="406">
        <v>20526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308298</v>
      </c>
      <c r="BO30" s="441"/>
      <c r="BP30" s="441"/>
      <c r="BQ30" s="441"/>
      <c r="BR30" s="441"/>
      <c r="BS30" s="441"/>
      <c r="BT30" s="441"/>
      <c r="BU30" s="442"/>
      <c r="BV30" s="440">
        <v>278903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大治町下水道事業会計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海部地区水防事務組合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海部地区急病診療所組合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海部地区環境事務組合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海部東部消防組合（一般会計）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海部東部消防組合（介護保険特別会計）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海部東部消防組合（障害者総合支援特別会計）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愛知県市町村職員退職手当組合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愛知県後期高齢者医療広域連合（一般会計）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愛知県後期高齢者医療広域連合（後期高齢者医療特別会計）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BP7qQyZICMJfjeS20tM1dh/J+0+jvYGRscpGNdK36fzDvsxswI+536l0TxfkDHBgCQz9iTchFLinhQ6QINS1uA==" saltValue="qzA+e1ephDC1aR/eg5F/9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4270865</v>
      </c>
      <c r="S5" s="664"/>
      <c r="T5" s="664"/>
      <c r="U5" s="664"/>
      <c r="V5" s="664"/>
      <c r="W5" s="664"/>
      <c r="X5" s="664"/>
      <c r="Y5" s="689"/>
      <c r="Z5" s="702">
        <v>38.5</v>
      </c>
      <c r="AA5" s="702"/>
      <c r="AB5" s="702"/>
      <c r="AC5" s="702"/>
      <c r="AD5" s="703">
        <v>4270865</v>
      </c>
      <c r="AE5" s="703"/>
      <c r="AF5" s="703"/>
      <c r="AG5" s="703"/>
      <c r="AH5" s="703"/>
      <c r="AI5" s="703"/>
      <c r="AJ5" s="703"/>
      <c r="AK5" s="703"/>
      <c r="AL5" s="690">
        <v>65</v>
      </c>
      <c r="AM5" s="672"/>
      <c r="AN5" s="672"/>
      <c r="AO5" s="691"/>
      <c r="AP5" s="666" t="s">
        <v>216</v>
      </c>
      <c r="AQ5" s="667"/>
      <c r="AR5" s="667"/>
      <c r="AS5" s="667"/>
      <c r="AT5" s="667"/>
      <c r="AU5" s="667"/>
      <c r="AV5" s="667"/>
      <c r="AW5" s="667"/>
      <c r="AX5" s="667"/>
      <c r="AY5" s="667"/>
      <c r="AZ5" s="667"/>
      <c r="BA5" s="667"/>
      <c r="BB5" s="667"/>
      <c r="BC5" s="667"/>
      <c r="BD5" s="667"/>
      <c r="BE5" s="667"/>
      <c r="BF5" s="668"/>
      <c r="BG5" s="608">
        <v>4270865</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68517</v>
      </c>
      <c r="S6" s="609"/>
      <c r="T6" s="609"/>
      <c r="U6" s="609"/>
      <c r="V6" s="609"/>
      <c r="W6" s="609"/>
      <c r="X6" s="609"/>
      <c r="Y6" s="610"/>
      <c r="Z6" s="646">
        <v>0.6</v>
      </c>
      <c r="AA6" s="646"/>
      <c r="AB6" s="646"/>
      <c r="AC6" s="646"/>
      <c r="AD6" s="647">
        <v>68517</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4270865</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98470</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98320</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1929</v>
      </c>
      <c r="S7" s="609"/>
      <c r="T7" s="609"/>
      <c r="U7" s="609"/>
      <c r="V7" s="609"/>
      <c r="W7" s="609"/>
      <c r="X7" s="609"/>
      <c r="Y7" s="610"/>
      <c r="Z7" s="646">
        <v>0</v>
      </c>
      <c r="AA7" s="646"/>
      <c r="AB7" s="646"/>
      <c r="AC7" s="646"/>
      <c r="AD7" s="647">
        <v>1929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2013034</v>
      </c>
      <c r="BH7" s="609"/>
      <c r="BI7" s="609"/>
      <c r="BJ7" s="609"/>
      <c r="BK7" s="609"/>
      <c r="BL7" s="609"/>
      <c r="BM7" s="609"/>
      <c r="BN7" s="610"/>
      <c r="BO7" s="646">
        <v>47.1</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1648242</v>
      </c>
      <c r="CS7" s="609"/>
      <c r="CT7" s="609"/>
      <c r="CU7" s="609"/>
      <c r="CV7" s="609"/>
      <c r="CW7" s="609"/>
      <c r="CX7" s="609"/>
      <c r="CY7" s="610"/>
      <c r="CZ7" s="646">
        <v>15.3</v>
      </c>
      <c r="DA7" s="646"/>
      <c r="DB7" s="646"/>
      <c r="DC7" s="646"/>
      <c r="DD7" s="614">
        <v>34945</v>
      </c>
      <c r="DE7" s="609"/>
      <c r="DF7" s="609"/>
      <c r="DG7" s="609"/>
      <c r="DH7" s="609"/>
      <c r="DI7" s="609"/>
      <c r="DJ7" s="609"/>
      <c r="DK7" s="609"/>
      <c r="DL7" s="609"/>
      <c r="DM7" s="609"/>
      <c r="DN7" s="609"/>
      <c r="DO7" s="609"/>
      <c r="DP7" s="610"/>
      <c r="DQ7" s="614">
        <v>1520601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40172</v>
      </c>
      <c r="S8" s="609"/>
      <c r="T8" s="609"/>
      <c r="U8" s="609"/>
      <c r="V8" s="609"/>
      <c r="W8" s="609"/>
      <c r="X8" s="609"/>
      <c r="Y8" s="610"/>
      <c r="Z8" s="646">
        <v>0.4</v>
      </c>
      <c r="AA8" s="646"/>
      <c r="AB8" s="646"/>
      <c r="AC8" s="646"/>
      <c r="AD8" s="647">
        <v>40172</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58108</v>
      </c>
      <c r="BH8" s="609"/>
      <c r="BI8" s="609"/>
      <c r="BJ8" s="609"/>
      <c r="BK8" s="609"/>
      <c r="BL8" s="609"/>
      <c r="BM8" s="609"/>
      <c r="BN8" s="610"/>
      <c r="BO8" s="646">
        <v>1.4</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5138689</v>
      </c>
      <c r="CS8" s="609"/>
      <c r="CT8" s="609"/>
      <c r="CU8" s="609"/>
      <c r="CV8" s="609"/>
      <c r="CW8" s="609"/>
      <c r="CX8" s="609"/>
      <c r="CY8" s="610"/>
      <c r="CZ8" s="646">
        <v>47.6</v>
      </c>
      <c r="DA8" s="646"/>
      <c r="DB8" s="646"/>
      <c r="DC8" s="646"/>
      <c r="DD8" s="614">
        <v>116668</v>
      </c>
      <c r="DE8" s="609"/>
      <c r="DF8" s="609"/>
      <c r="DG8" s="609"/>
      <c r="DH8" s="609"/>
      <c r="DI8" s="609"/>
      <c r="DJ8" s="609"/>
      <c r="DK8" s="609"/>
      <c r="DL8" s="609"/>
      <c r="DM8" s="609"/>
      <c r="DN8" s="609"/>
      <c r="DO8" s="609"/>
      <c r="DP8" s="610"/>
      <c r="DQ8" s="614">
        <v>2684035</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41521</v>
      </c>
      <c r="S9" s="609"/>
      <c r="T9" s="609"/>
      <c r="U9" s="609"/>
      <c r="V9" s="609"/>
      <c r="W9" s="609"/>
      <c r="X9" s="609"/>
      <c r="Y9" s="610"/>
      <c r="Z9" s="646">
        <v>0.4</v>
      </c>
      <c r="AA9" s="646"/>
      <c r="AB9" s="646"/>
      <c r="AC9" s="646"/>
      <c r="AD9" s="647">
        <v>41521</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1792440</v>
      </c>
      <c r="BH9" s="609"/>
      <c r="BI9" s="609"/>
      <c r="BJ9" s="609"/>
      <c r="BK9" s="609"/>
      <c r="BL9" s="609"/>
      <c r="BM9" s="609"/>
      <c r="BN9" s="610"/>
      <c r="BO9" s="646">
        <v>42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899500</v>
      </c>
      <c r="CS9" s="609"/>
      <c r="CT9" s="609"/>
      <c r="CU9" s="609"/>
      <c r="CV9" s="609"/>
      <c r="CW9" s="609"/>
      <c r="CX9" s="609"/>
      <c r="CY9" s="610"/>
      <c r="CZ9" s="646">
        <v>8.3000000000000007</v>
      </c>
      <c r="DA9" s="646"/>
      <c r="DB9" s="646"/>
      <c r="DC9" s="646"/>
      <c r="DD9" s="614">
        <v>13379</v>
      </c>
      <c r="DE9" s="609"/>
      <c r="DF9" s="609"/>
      <c r="DG9" s="609"/>
      <c r="DH9" s="609"/>
      <c r="DI9" s="609"/>
      <c r="DJ9" s="609"/>
      <c r="DK9" s="609"/>
      <c r="DL9" s="609"/>
      <c r="DM9" s="609"/>
      <c r="DN9" s="609"/>
      <c r="DO9" s="609"/>
      <c r="DP9" s="610"/>
      <c r="DQ9" s="614">
        <v>807893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72843</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732179</v>
      </c>
      <c r="S11" s="609"/>
      <c r="T11" s="609"/>
      <c r="U11" s="609"/>
      <c r="V11" s="609"/>
      <c r="W11" s="609"/>
      <c r="X11" s="609"/>
      <c r="Y11" s="610"/>
      <c r="Z11" s="611">
        <v>6.6</v>
      </c>
      <c r="AA11" s="612"/>
      <c r="AB11" s="612"/>
      <c r="AC11" s="613"/>
      <c r="AD11" s="614">
        <v>732179</v>
      </c>
      <c r="AE11" s="609"/>
      <c r="AF11" s="609"/>
      <c r="AG11" s="609"/>
      <c r="AH11" s="609"/>
      <c r="AI11" s="609"/>
      <c r="AJ11" s="609"/>
      <c r="AK11" s="610"/>
      <c r="AL11" s="611">
        <v>11.1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89643</v>
      </c>
      <c r="BH11" s="609"/>
      <c r="BI11" s="609"/>
      <c r="BJ11" s="609"/>
      <c r="BK11" s="609"/>
      <c r="BL11" s="609"/>
      <c r="BM11" s="609"/>
      <c r="BN11" s="610"/>
      <c r="BO11" s="646">
        <v>2.1</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124429</v>
      </c>
      <c r="CS11" s="609"/>
      <c r="CT11" s="609"/>
      <c r="CU11" s="609"/>
      <c r="CV11" s="609"/>
      <c r="CW11" s="609"/>
      <c r="CX11" s="609"/>
      <c r="CY11" s="610"/>
      <c r="CZ11" s="646">
        <v>1.2</v>
      </c>
      <c r="DA11" s="646"/>
      <c r="DB11" s="646"/>
      <c r="DC11" s="646"/>
      <c r="DD11" s="614">
        <v>68886</v>
      </c>
      <c r="DE11" s="609"/>
      <c r="DF11" s="609"/>
      <c r="DG11" s="609"/>
      <c r="DH11" s="609"/>
      <c r="DI11" s="609"/>
      <c r="DJ11" s="609"/>
      <c r="DK11" s="609"/>
      <c r="DL11" s="609"/>
      <c r="DM11" s="609"/>
      <c r="DN11" s="609"/>
      <c r="DO11" s="609"/>
      <c r="DP11" s="610"/>
      <c r="DQ11" s="614">
        <v>75416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1937014</v>
      </c>
      <c r="BH12" s="609"/>
      <c r="BI12" s="609"/>
      <c r="BJ12" s="609"/>
      <c r="BK12" s="609"/>
      <c r="BL12" s="609"/>
      <c r="BM12" s="609"/>
      <c r="BN12" s="610"/>
      <c r="BO12" s="646">
        <v>45.4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54919</v>
      </c>
      <c r="CS12" s="609"/>
      <c r="CT12" s="609"/>
      <c r="CU12" s="609"/>
      <c r="CV12" s="609"/>
      <c r="CW12" s="609"/>
      <c r="CX12" s="609"/>
      <c r="CY12" s="610"/>
      <c r="CZ12" s="646">
        <v>0.5</v>
      </c>
      <c r="DA12" s="646"/>
      <c r="DB12" s="646"/>
      <c r="DC12" s="646"/>
      <c r="DD12" s="614" t="s">
        <v>122</v>
      </c>
      <c r="DE12" s="609"/>
      <c r="DF12" s="609"/>
      <c r="DG12" s="609"/>
      <c r="DH12" s="609"/>
      <c r="DI12" s="609"/>
      <c r="DJ12" s="609"/>
      <c r="DK12" s="609"/>
      <c r="DL12" s="609"/>
      <c r="DM12" s="609"/>
      <c r="DN12" s="609"/>
      <c r="DO12" s="609"/>
      <c r="DP12" s="610"/>
      <c r="DQ12" s="614">
        <v>29919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1864320</v>
      </c>
      <c r="BH13" s="609"/>
      <c r="BI13" s="609"/>
      <c r="BJ13" s="609"/>
      <c r="BK13" s="609"/>
      <c r="BL13" s="609"/>
      <c r="BM13" s="609"/>
      <c r="BN13" s="610"/>
      <c r="BO13" s="646">
        <v>43.7</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693954</v>
      </c>
      <c r="CS13" s="609"/>
      <c r="CT13" s="609"/>
      <c r="CU13" s="609"/>
      <c r="CV13" s="609"/>
      <c r="CW13" s="609"/>
      <c r="CX13" s="609"/>
      <c r="CY13" s="610"/>
      <c r="CZ13" s="646">
        <v>6.4</v>
      </c>
      <c r="DA13" s="646"/>
      <c r="DB13" s="646"/>
      <c r="DC13" s="646"/>
      <c r="DD13" s="614">
        <v>374901</v>
      </c>
      <c r="DE13" s="609"/>
      <c r="DF13" s="609"/>
      <c r="DG13" s="609"/>
      <c r="DH13" s="609"/>
      <c r="DI13" s="609"/>
      <c r="DJ13" s="609"/>
      <c r="DK13" s="609"/>
      <c r="DL13" s="609"/>
      <c r="DM13" s="609"/>
      <c r="DN13" s="609"/>
      <c r="DO13" s="609"/>
      <c r="DP13" s="610"/>
      <c r="DQ13" s="614">
        <v>573640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132</v>
      </c>
      <c r="S14" s="609"/>
      <c r="T14" s="609"/>
      <c r="U14" s="609"/>
      <c r="V14" s="609"/>
      <c r="W14" s="609"/>
      <c r="X14" s="609"/>
      <c r="Y14" s="610"/>
      <c r="Z14" s="646">
        <v>0</v>
      </c>
      <c r="AA14" s="646"/>
      <c r="AB14" s="646"/>
      <c r="AC14" s="646"/>
      <c r="AD14" s="647">
        <v>132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76435</v>
      </c>
      <c r="BH14" s="609"/>
      <c r="BI14" s="609"/>
      <c r="BJ14" s="609"/>
      <c r="BK14" s="609"/>
      <c r="BL14" s="609"/>
      <c r="BM14" s="609"/>
      <c r="BN14" s="610"/>
      <c r="BO14" s="646">
        <v>1.8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449293</v>
      </c>
      <c r="CS14" s="609"/>
      <c r="CT14" s="609"/>
      <c r="CU14" s="609"/>
      <c r="CV14" s="609"/>
      <c r="CW14" s="609"/>
      <c r="CX14" s="609"/>
      <c r="CY14" s="610"/>
      <c r="CZ14" s="646">
        <v>4.2</v>
      </c>
      <c r="DA14" s="646"/>
      <c r="DB14" s="646"/>
      <c r="DC14" s="646"/>
      <c r="DD14" s="614">
        <v>19841</v>
      </c>
      <c r="DE14" s="609"/>
      <c r="DF14" s="609"/>
      <c r="DG14" s="609"/>
      <c r="DH14" s="609"/>
      <c r="DI14" s="609"/>
      <c r="DJ14" s="609"/>
      <c r="DK14" s="609"/>
      <c r="DL14" s="609"/>
      <c r="DM14" s="609"/>
      <c r="DN14" s="609"/>
      <c r="DO14" s="609"/>
      <c r="DP14" s="610"/>
      <c r="DQ14" s="614">
        <v>438045</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244382</v>
      </c>
      <c r="BH15" s="609"/>
      <c r="BI15" s="609"/>
      <c r="BJ15" s="609"/>
      <c r="BK15" s="609"/>
      <c r="BL15" s="609"/>
      <c r="BM15" s="609"/>
      <c r="BN15" s="610"/>
      <c r="BO15" s="646">
        <v>5.7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1099259</v>
      </c>
      <c r="CS15" s="609"/>
      <c r="CT15" s="609"/>
      <c r="CU15" s="609"/>
      <c r="CV15" s="609"/>
      <c r="CW15" s="609"/>
      <c r="CX15" s="609"/>
      <c r="CY15" s="610"/>
      <c r="CZ15" s="646">
        <v>10.199999999999999</v>
      </c>
      <c r="DA15" s="646"/>
      <c r="DB15" s="646"/>
      <c r="DC15" s="646"/>
      <c r="DD15" s="614">
        <v>39778</v>
      </c>
      <c r="DE15" s="609"/>
      <c r="DF15" s="609"/>
      <c r="DG15" s="609"/>
      <c r="DH15" s="609"/>
      <c r="DI15" s="609"/>
      <c r="DJ15" s="609"/>
      <c r="DK15" s="609"/>
      <c r="DL15" s="609"/>
      <c r="DM15" s="609"/>
      <c r="DN15" s="609"/>
      <c r="DO15" s="609"/>
      <c r="DP15" s="610"/>
      <c r="DQ15" s="614">
        <v>939074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16514</v>
      </c>
      <c r="S16" s="609"/>
      <c r="T16" s="609"/>
      <c r="U16" s="609"/>
      <c r="V16" s="609"/>
      <c r="W16" s="609"/>
      <c r="X16" s="609"/>
      <c r="Y16" s="610"/>
      <c r="Z16" s="646">
        <v>0.1</v>
      </c>
      <c r="AA16" s="646"/>
      <c r="AB16" s="646"/>
      <c r="AC16" s="646"/>
      <c r="AD16" s="647">
        <v>16514</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63688</v>
      </c>
      <c r="S17" s="609"/>
      <c r="T17" s="609"/>
      <c r="U17" s="609"/>
      <c r="V17" s="609"/>
      <c r="W17" s="609"/>
      <c r="X17" s="609"/>
      <c r="Y17" s="610"/>
      <c r="Z17" s="646">
        <v>0.6</v>
      </c>
      <c r="AA17" s="646"/>
      <c r="AB17" s="646"/>
      <c r="AC17" s="646"/>
      <c r="AD17" s="647">
        <v>63688</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597062</v>
      </c>
      <c r="CS17" s="609"/>
      <c r="CT17" s="609"/>
      <c r="CU17" s="609"/>
      <c r="CV17" s="609"/>
      <c r="CW17" s="609"/>
      <c r="CX17" s="609"/>
      <c r="CY17" s="610"/>
      <c r="CZ17" s="646">
        <v>5.5</v>
      </c>
      <c r="DA17" s="646"/>
      <c r="DB17" s="646"/>
      <c r="DC17" s="646"/>
      <c r="DD17" s="614" t="s">
        <v>122</v>
      </c>
      <c r="DE17" s="609"/>
      <c r="DF17" s="609"/>
      <c r="DG17" s="609"/>
      <c r="DH17" s="609"/>
      <c r="DI17" s="609"/>
      <c r="DJ17" s="609"/>
      <c r="DK17" s="609"/>
      <c r="DL17" s="609"/>
      <c r="DM17" s="609"/>
      <c r="DN17" s="609"/>
      <c r="DO17" s="609"/>
      <c r="DP17" s="610"/>
      <c r="DQ17" s="614">
        <v>597062</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65689</v>
      </c>
      <c r="S18" s="609"/>
      <c r="T18" s="609"/>
      <c r="U18" s="609"/>
      <c r="V18" s="609"/>
      <c r="W18" s="609"/>
      <c r="X18" s="609"/>
      <c r="Y18" s="610"/>
      <c r="Z18" s="646">
        <v>0.6</v>
      </c>
      <c r="AA18" s="646"/>
      <c r="AB18" s="646"/>
      <c r="AC18" s="646"/>
      <c r="AD18" s="647">
        <v>65689</v>
      </c>
      <c r="AE18" s="647"/>
      <c r="AF18" s="647"/>
      <c r="AG18" s="647"/>
      <c r="AH18" s="647"/>
      <c r="AI18" s="647"/>
      <c r="AJ18" s="647"/>
      <c r="AK18" s="647"/>
      <c r="AL18" s="611">
        <v>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61547</v>
      </c>
      <c r="S19" s="609"/>
      <c r="T19" s="609"/>
      <c r="U19" s="609"/>
      <c r="V19" s="609"/>
      <c r="W19" s="609"/>
      <c r="X19" s="609"/>
      <c r="Y19" s="610"/>
      <c r="Z19" s="646">
        <v>0.6</v>
      </c>
      <c r="AA19" s="646"/>
      <c r="AB19" s="646"/>
      <c r="AC19" s="646"/>
      <c r="AD19" s="647">
        <v>61547</v>
      </c>
      <c r="AE19" s="647"/>
      <c r="AF19" s="647"/>
      <c r="AG19" s="647"/>
      <c r="AH19" s="647"/>
      <c r="AI19" s="647"/>
      <c r="AJ19" s="647"/>
      <c r="AK19" s="647"/>
      <c r="AL19" s="611">
        <v>0.9</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4142</v>
      </c>
      <c r="S20" s="609"/>
      <c r="T20" s="609"/>
      <c r="U20" s="609"/>
      <c r="V20" s="609"/>
      <c r="W20" s="609"/>
      <c r="X20" s="609"/>
      <c r="Y20" s="610"/>
      <c r="Z20" s="646">
        <v>0</v>
      </c>
      <c r="AA20" s="646"/>
      <c r="AB20" s="646"/>
      <c r="AC20" s="646"/>
      <c r="AD20" s="647">
        <v>4142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10803817</v>
      </c>
      <c r="CS20" s="609"/>
      <c r="CT20" s="609"/>
      <c r="CU20" s="609"/>
      <c r="CV20" s="609"/>
      <c r="CW20" s="609"/>
      <c r="CX20" s="609"/>
      <c r="CY20" s="610"/>
      <c r="CZ20" s="646">
        <v>100</v>
      </c>
      <c r="DA20" s="646"/>
      <c r="DB20" s="646"/>
      <c r="DC20" s="646"/>
      <c r="DD20" s="614">
        <v>668398</v>
      </c>
      <c r="DE20" s="609"/>
      <c r="DF20" s="609"/>
      <c r="DG20" s="609"/>
      <c r="DH20" s="609"/>
      <c r="DI20" s="609"/>
      <c r="DJ20" s="609"/>
      <c r="DK20" s="609"/>
      <c r="DL20" s="609"/>
      <c r="DM20" s="609"/>
      <c r="DN20" s="609"/>
      <c r="DO20" s="609"/>
      <c r="DP20" s="610"/>
      <c r="DQ20" s="614">
        <v>7764005</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1286360</v>
      </c>
      <c r="S21" s="609"/>
      <c r="T21" s="609"/>
      <c r="U21" s="609"/>
      <c r="V21" s="609"/>
      <c r="W21" s="609"/>
      <c r="X21" s="609"/>
      <c r="Y21" s="610"/>
      <c r="Z21" s="646">
        <v>11.6</v>
      </c>
      <c r="AA21" s="646"/>
      <c r="AB21" s="646"/>
      <c r="AC21" s="646"/>
      <c r="AD21" s="647">
        <v>1240455</v>
      </c>
      <c r="AE21" s="647"/>
      <c r="AF21" s="647"/>
      <c r="AG21" s="647"/>
      <c r="AH21" s="647"/>
      <c r="AI21" s="647"/>
      <c r="AJ21" s="647"/>
      <c r="AK21" s="647"/>
      <c r="AL21" s="611">
        <v>18.899999999999999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1240455</v>
      </c>
      <c r="S22" s="609"/>
      <c r="T22" s="609"/>
      <c r="U22" s="609"/>
      <c r="V22" s="609"/>
      <c r="W22" s="609"/>
      <c r="X22" s="609"/>
      <c r="Y22" s="610"/>
      <c r="Z22" s="646">
        <v>11.2</v>
      </c>
      <c r="AA22" s="646"/>
      <c r="AB22" s="646"/>
      <c r="AC22" s="646"/>
      <c r="AD22" s="647">
        <v>1240455</v>
      </c>
      <c r="AE22" s="647"/>
      <c r="AF22" s="647"/>
      <c r="AG22" s="647"/>
      <c r="AH22" s="647"/>
      <c r="AI22" s="647"/>
      <c r="AJ22" s="647"/>
      <c r="AK22" s="647"/>
      <c r="AL22" s="611">
        <v>18.899999999999999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45905</v>
      </c>
      <c r="S23" s="609"/>
      <c r="T23" s="609"/>
      <c r="U23" s="609"/>
      <c r="V23" s="609"/>
      <c r="W23" s="609"/>
      <c r="X23" s="609"/>
      <c r="Y23" s="610"/>
      <c r="Z23" s="646">
        <v>0.4</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5733759</v>
      </c>
      <c r="CS24" s="664"/>
      <c r="CT24" s="664"/>
      <c r="CU24" s="664"/>
      <c r="CV24" s="664"/>
      <c r="CW24" s="664"/>
      <c r="CX24" s="664"/>
      <c r="CY24" s="689"/>
      <c r="CZ24" s="690">
        <v>53.1</v>
      </c>
      <c r="DA24" s="672"/>
      <c r="DB24" s="672"/>
      <c r="DC24" s="692"/>
      <c r="DD24" s="688">
        <v>3412203</v>
      </c>
      <c r="DE24" s="664"/>
      <c r="DF24" s="664"/>
      <c r="DG24" s="664"/>
      <c r="DH24" s="664"/>
      <c r="DI24" s="664"/>
      <c r="DJ24" s="664"/>
      <c r="DK24" s="689"/>
      <c r="DL24" s="688">
        <v>3048857</v>
      </c>
      <c r="DM24" s="664"/>
      <c r="DN24" s="664"/>
      <c r="DO24" s="664"/>
      <c r="DP24" s="664"/>
      <c r="DQ24" s="664"/>
      <c r="DR24" s="664"/>
      <c r="DS24" s="664"/>
      <c r="DT24" s="664"/>
      <c r="DU24" s="664"/>
      <c r="DV24" s="689"/>
      <c r="DW24" s="690">
        <v>45.9</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6587566</v>
      </c>
      <c r="S25" s="609"/>
      <c r="T25" s="609"/>
      <c r="U25" s="609"/>
      <c r="V25" s="609"/>
      <c r="W25" s="609"/>
      <c r="X25" s="609"/>
      <c r="Y25" s="610"/>
      <c r="Z25" s="646">
        <v>59.4</v>
      </c>
      <c r="AA25" s="646"/>
      <c r="AB25" s="646"/>
      <c r="AC25" s="646"/>
      <c r="AD25" s="647">
        <v>6541661</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1516315</v>
      </c>
      <c r="CS25" s="621"/>
      <c r="CT25" s="621"/>
      <c r="CU25" s="621"/>
      <c r="CV25" s="621"/>
      <c r="CW25" s="621"/>
      <c r="CX25" s="621"/>
      <c r="CY25" s="622"/>
      <c r="CZ25" s="611">
        <v>14</v>
      </c>
      <c r="DA25" s="623"/>
      <c r="DB25" s="623"/>
      <c r="DC25" s="624"/>
      <c r="DD25" s="614">
        <v>1415646</v>
      </c>
      <c r="DE25" s="621"/>
      <c r="DF25" s="621"/>
      <c r="DG25" s="621"/>
      <c r="DH25" s="621"/>
      <c r="DI25" s="621"/>
      <c r="DJ25" s="621"/>
      <c r="DK25" s="622"/>
      <c r="DL25" s="614">
        <v>1396049</v>
      </c>
      <c r="DM25" s="621"/>
      <c r="DN25" s="621"/>
      <c r="DO25" s="621"/>
      <c r="DP25" s="621"/>
      <c r="DQ25" s="621"/>
      <c r="DR25" s="621"/>
      <c r="DS25" s="621"/>
      <c r="DT25" s="621"/>
      <c r="DU25" s="621"/>
      <c r="DV25" s="622"/>
      <c r="DW25" s="611">
        <v>21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4185</v>
      </c>
      <c r="S26" s="609"/>
      <c r="T26" s="609"/>
      <c r="U26" s="609"/>
      <c r="V26" s="609"/>
      <c r="W26" s="609"/>
      <c r="X26" s="609"/>
      <c r="Y26" s="610"/>
      <c r="Z26" s="646">
        <v>0</v>
      </c>
      <c r="AA26" s="646"/>
      <c r="AB26" s="646"/>
      <c r="AC26" s="646"/>
      <c r="AD26" s="647">
        <v>4185</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922307</v>
      </c>
      <c r="CS26" s="609"/>
      <c r="CT26" s="609"/>
      <c r="CU26" s="609"/>
      <c r="CV26" s="609"/>
      <c r="CW26" s="609"/>
      <c r="CX26" s="609"/>
      <c r="CY26" s="610"/>
      <c r="CZ26" s="611">
        <v>8.5</v>
      </c>
      <c r="DA26" s="623"/>
      <c r="DB26" s="623"/>
      <c r="DC26" s="624"/>
      <c r="DD26" s="614">
        <v>843681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50086</v>
      </c>
      <c r="S27" s="609"/>
      <c r="T27" s="609"/>
      <c r="U27" s="609"/>
      <c r="V27" s="609"/>
      <c r="W27" s="609"/>
      <c r="X27" s="609"/>
      <c r="Y27" s="610"/>
      <c r="Z27" s="646">
        <v>0.5</v>
      </c>
      <c r="AA27" s="646"/>
      <c r="AB27" s="646"/>
      <c r="AC27" s="646"/>
      <c r="AD27" s="647">
        <v>211</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4270865</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3620382</v>
      </c>
      <c r="CS27" s="621"/>
      <c r="CT27" s="621"/>
      <c r="CU27" s="621"/>
      <c r="CV27" s="621"/>
      <c r="CW27" s="621"/>
      <c r="CX27" s="621"/>
      <c r="CY27" s="622"/>
      <c r="CZ27" s="611">
        <v>33.5</v>
      </c>
      <c r="DA27" s="623"/>
      <c r="DB27" s="623"/>
      <c r="DC27" s="624"/>
      <c r="DD27" s="614">
        <v>1399495</v>
      </c>
      <c r="DE27" s="621"/>
      <c r="DF27" s="621"/>
      <c r="DG27" s="621"/>
      <c r="DH27" s="621"/>
      <c r="DI27" s="621"/>
      <c r="DJ27" s="621"/>
      <c r="DK27" s="622"/>
      <c r="DL27" s="614">
        <v>1055746</v>
      </c>
      <c r="DM27" s="621"/>
      <c r="DN27" s="621"/>
      <c r="DO27" s="621"/>
      <c r="DP27" s="621"/>
      <c r="DQ27" s="621"/>
      <c r="DR27" s="621"/>
      <c r="DS27" s="621"/>
      <c r="DT27" s="621"/>
      <c r="DU27" s="621"/>
      <c r="DV27" s="622"/>
      <c r="DW27" s="611">
        <v>15.9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28307</v>
      </c>
      <c r="S28" s="609"/>
      <c r="T28" s="609"/>
      <c r="U28" s="609"/>
      <c r="V28" s="609"/>
      <c r="W28" s="609"/>
      <c r="X28" s="609"/>
      <c r="Y28" s="610"/>
      <c r="Z28" s="646">
        <v>0.3</v>
      </c>
      <c r="AA28" s="646"/>
      <c r="AB28" s="646"/>
      <c r="AC28" s="646"/>
      <c r="AD28" s="647">
        <v>13015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597062</v>
      </c>
      <c r="CS28" s="609"/>
      <c r="CT28" s="609"/>
      <c r="CU28" s="609"/>
      <c r="CV28" s="609"/>
      <c r="CW28" s="609"/>
      <c r="CX28" s="609"/>
      <c r="CY28" s="610"/>
      <c r="CZ28" s="611">
        <v>5.5</v>
      </c>
      <c r="DA28" s="623"/>
      <c r="DB28" s="623"/>
      <c r="DC28" s="624"/>
      <c r="DD28" s="614">
        <v>597062</v>
      </c>
      <c r="DE28" s="609"/>
      <c r="DF28" s="609"/>
      <c r="DG28" s="609"/>
      <c r="DH28" s="609"/>
      <c r="DI28" s="609"/>
      <c r="DJ28" s="609"/>
      <c r="DK28" s="610"/>
      <c r="DL28" s="614">
        <v>597062</v>
      </c>
      <c r="DM28" s="609"/>
      <c r="DN28" s="609"/>
      <c r="DO28" s="609"/>
      <c r="DP28" s="609"/>
      <c r="DQ28" s="609"/>
      <c r="DR28" s="609"/>
      <c r="DS28" s="609"/>
      <c r="DT28" s="609"/>
      <c r="DU28" s="609"/>
      <c r="DV28" s="610"/>
      <c r="DW28" s="611">
        <v>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52615</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597062</v>
      </c>
      <c r="CS29" s="621"/>
      <c r="CT29" s="621"/>
      <c r="CU29" s="621"/>
      <c r="CV29" s="621"/>
      <c r="CW29" s="621"/>
      <c r="CX29" s="621"/>
      <c r="CY29" s="622"/>
      <c r="CZ29" s="611">
        <v>5.5</v>
      </c>
      <c r="DA29" s="623"/>
      <c r="DB29" s="623"/>
      <c r="DC29" s="624"/>
      <c r="DD29" s="614">
        <v>597062</v>
      </c>
      <c r="DE29" s="621"/>
      <c r="DF29" s="621"/>
      <c r="DG29" s="621"/>
      <c r="DH29" s="621"/>
      <c r="DI29" s="621"/>
      <c r="DJ29" s="621"/>
      <c r="DK29" s="622"/>
      <c r="DL29" s="614">
        <v>597062</v>
      </c>
      <c r="DM29" s="621"/>
      <c r="DN29" s="621"/>
      <c r="DO29" s="621"/>
      <c r="DP29" s="621"/>
      <c r="DQ29" s="621"/>
      <c r="DR29" s="621"/>
      <c r="DS29" s="621"/>
      <c r="DT29" s="621"/>
      <c r="DU29" s="621"/>
      <c r="DV29" s="622"/>
      <c r="DW29" s="611">
        <v>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2197846</v>
      </c>
      <c r="S30" s="609"/>
      <c r="T30" s="609"/>
      <c r="U30" s="609"/>
      <c r="V30" s="609"/>
      <c r="W30" s="609"/>
      <c r="X30" s="609"/>
      <c r="Y30" s="610"/>
      <c r="Z30" s="646">
        <v>19.8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579132</v>
      </c>
      <c r="CS30" s="609"/>
      <c r="CT30" s="609"/>
      <c r="CU30" s="609"/>
      <c r="CV30" s="609"/>
      <c r="CW30" s="609"/>
      <c r="CX30" s="609"/>
      <c r="CY30" s="610"/>
      <c r="CZ30" s="611">
        <v>5.4</v>
      </c>
      <c r="DA30" s="623"/>
      <c r="DB30" s="623"/>
      <c r="DC30" s="624"/>
      <c r="DD30" s="614">
        <v>579132</v>
      </c>
      <c r="DE30" s="609"/>
      <c r="DF30" s="609"/>
      <c r="DG30" s="609"/>
      <c r="DH30" s="609"/>
      <c r="DI30" s="609"/>
      <c r="DJ30" s="609"/>
      <c r="DK30" s="610"/>
      <c r="DL30" s="614">
        <v>579132</v>
      </c>
      <c r="DM30" s="609"/>
      <c r="DN30" s="609"/>
      <c r="DO30" s="609"/>
      <c r="DP30" s="609"/>
      <c r="DQ30" s="609"/>
      <c r="DR30" s="609"/>
      <c r="DS30" s="609"/>
      <c r="DT30" s="609"/>
      <c r="DU30" s="609"/>
      <c r="DV30" s="610"/>
      <c r="DW30" s="611">
        <v>8.6999999999999993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98.5</v>
      </c>
      <c r="BH31" s="671"/>
      <c r="BI31" s="671"/>
      <c r="BJ31" s="671"/>
      <c r="BK31" s="671"/>
      <c r="BL31" s="671"/>
      <c r="BM31" s="672">
        <v>96.1</v>
      </c>
      <c r="BN31" s="671"/>
      <c r="BO31" s="671"/>
      <c r="BP31" s="671"/>
      <c r="BQ31" s="673"/>
      <c r="BR31" s="670">
        <v>98.5</v>
      </c>
      <c r="BS31" s="671"/>
      <c r="BT31" s="671"/>
      <c r="BU31" s="671"/>
      <c r="BV31" s="671"/>
      <c r="BW31" s="671"/>
      <c r="BX31" s="672">
        <v>96</v>
      </c>
      <c r="BY31" s="671"/>
      <c r="BZ31" s="671"/>
      <c r="CA31" s="671"/>
      <c r="CB31" s="673"/>
      <c r="CD31" s="629"/>
      <c r="CE31" s="630"/>
      <c r="CF31" s="605" t="s">
        <v>300</v>
      </c>
      <c r="CG31" s="606"/>
      <c r="CH31" s="606"/>
      <c r="CI31" s="606"/>
      <c r="CJ31" s="606"/>
      <c r="CK31" s="606"/>
      <c r="CL31" s="606"/>
      <c r="CM31" s="606"/>
      <c r="CN31" s="606"/>
      <c r="CO31" s="606"/>
      <c r="CP31" s="606"/>
      <c r="CQ31" s="607"/>
      <c r="CR31" s="608">
        <v>17930</v>
      </c>
      <c r="CS31" s="621"/>
      <c r="CT31" s="621"/>
      <c r="CU31" s="621"/>
      <c r="CV31" s="621"/>
      <c r="CW31" s="621"/>
      <c r="CX31" s="621"/>
      <c r="CY31" s="622"/>
      <c r="CZ31" s="611">
        <v>0.2</v>
      </c>
      <c r="DA31" s="623"/>
      <c r="DB31" s="623"/>
      <c r="DC31" s="624"/>
      <c r="DD31" s="614">
        <v>17930</v>
      </c>
      <c r="DE31" s="621"/>
      <c r="DF31" s="621"/>
      <c r="DG31" s="621"/>
      <c r="DH31" s="621"/>
      <c r="DI31" s="621"/>
      <c r="DJ31" s="621"/>
      <c r="DK31" s="622"/>
      <c r="DL31" s="614">
        <v>17930</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995318</v>
      </c>
      <c r="S32" s="609"/>
      <c r="T32" s="609"/>
      <c r="U32" s="609"/>
      <c r="V32" s="609"/>
      <c r="W32" s="609"/>
      <c r="X32" s="609"/>
      <c r="Y32" s="610"/>
      <c r="Z32" s="646">
        <v>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97.8</v>
      </c>
      <c r="BH32" s="621"/>
      <c r="BI32" s="621"/>
      <c r="BJ32" s="621"/>
      <c r="BK32" s="621"/>
      <c r="BL32" s="621"/>
      <c r="BM32" s="612">
        <v>94.4</v>
      </c>
      <c r="BN32" s="621"/>
      <c r="BO32" s="621"/>
      <c r="BP32" s="621"/>
      <c r="BQ32" s="644"/>
      <c r="BR32" s="674">
        <v>97.8</v>
      </c>
      <c r="BS32" s="621"/>
      <c r="BT32" s="621"/>
      <c r="BU32" s="621"/>
      <c r="BV32" s="621"/>
      <c r="BW32" s="621"/>
      <c r="BX32" s="612">
        <v>94.4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672</v>
      </c>
      <c r="S33" s="609"/>
      <c r="T33" s="609"/>
      <c r="U33" s="609"/>
      <c r="V33" s="609"/>
      <c r="W33" s="609"/>
      <c r="X33" s="609"/>
      <c r="Y33" s="610"/>
      <c r="Z33" s="646">
        <v>0</v>
      </c>
      <c r="AA33" s="646"/>
      <c r="AB33" s="646"/>
      <c r="AC33" s="646"/>
      <c r="AD33" s="647">
        <v>494</v>
      </c>
      <c r="AE33" s="647"/>
      <c r="AF33" s="647"/>
      <c r="AG33" s="647"/>
      <c r="AH33" s="647"/>
      <c r="AI33" s="647"/>
      <c r="AJ33" s="647"/>
      <c r="AK33" s="647"/>
      <c r="AL33" s="611">
        <v>0</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v>
      </c>
      <c r="BH33" s="593"/>
      <c r="BI33" s="593"/>
      <c r="BJ33" s="593"/>
      <c r="BK33" s="593"/>
      <c r="BL33" s="593"/>
      <c r="BM33" s="639">
        <v>97.4</v>
      </c>
      <c r="BN33" s="593"/>
      <c r="BO33" s="593"/>
      <c r="BP33" s="593"/>
      <c r="BQ33" s="656"/>
      <c r="BR33" s="669">
        <v>99</v>
      </c>
      <c r="BS33" s="593"/>
      <c r="BT33" s="593"/>
      <c r="BU33" s="593"/>
      <c r="BV33" s="593"/>
      <c r="BW33" s="593"/>
      <c r="BX33" s="639">
        <v>97.3</v>
      </c>
      <c r="BY33" s="593"/>
      <c r="BZ33" s="593"/>
      <c r="CA33" s="593"/>
      <c r="CB33" s="656"/>
      <c r="CD33" s="605" t="s">
        <v>307</v>
      </c>
      <c r="CE33" s="606"/>
      <c r="CF33" s="606"/>
      <c r="CG33" s="606"/>
      <c r="CH33" s="606"/>
      <c r="CI33" s="606"/>
      <c r="CJ33" s="606"/>
      <c r="CK33" s="606"/>
      <c r="CL33" s="606"/>
      <c r="CM33" s="606"/>
      <c r="CN33" s="606"/>
      <c r="CO33" s="606"/>
      <c r="CP33" s="606"/>
      <c r="CQ33" s="607"/>
      <c r="CR33" s="608">
        <v>4401660</v>
      </c>
      <c r="CS33" s="621"/>
      <c r="CT33" s="621"/>
      <c r="CU33" s="621"/>
      <c r="CV33" s="621"/>
      <c r="CW33" s="621"/>
      <c r="CX33" s="621"/>
      <c r="CY33" s="622"/>
      <c r="CZ33" s="611">
        <v>40.700000000000003</v>
      </c>
      <c r="DA33" s="623"/>
      <c r="DB33" s="623"/>
      <c r="DC33" s="624"/>
      <c r="DD33" s="614">
        <v>3905642</v>
      </c>
      <c r="DE33" s="621"/>
      <c r="DF33" s="621"/>
      <c r="DG33" s="621"/>
      <c r="DH33" s="621"/>
      <c r="DI33" s="621"/>
      <c r="DJ33" s="621"/>
      <c r="DK33" s="622"/>
      <c r="DL33" s="614">
        <v>3050659</v>
      </c>
      <c r="DM33" s="621"/>
      <c r="DN33" s="621"/>
      <c r="DO33" s="621"/>
      <c r="DP33" s="621"/>
      <c r="DQ33" s="621"/>
      <c r="DR33" s="621"/>
      <c r="DS33" s="621"/>
      <c r="DT33" s="621"/>
      <c r="DU33" s="621"/>
      <c r="DV33" s="622"/>
      <c r="DW33" s="611">
        <v>45.9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436</v>
      </c>
      <c r="S34" s="609"/>
      <c r="T34" s="609"/>
      <c r="U34" s="609"/>
      <c r="V34" s="609"/>
      <c r="W34" s="609"/>
      <c r="X34" s="609"/>
      <c r="Y34" s="610"/>
      <c r="Z34" s="646">
        <v>0</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1841384</v>
      </c>
      <c r="CS34" s="609"/>
      <c r="CT34" s="609"/>
      <c r="CU34" s="609"/>
      <c r="CV34" s="609"/>
      <c r="CW34" s="609"/>
      <c r="CX34" s="609"/>
      <c r="CY34" s="610"/>
      <c r="CZ34" s="611">
        <v>17</v>
      </c>
      <c r="DA34" s="623"/>
      <c r="DB34" s="623"/>
      <c r="DC34" s="624"/>
      <c r="DD34" s="614">
        <v>1636359</v>
      </c>
      <c r="DE34" s="609"/>
      <c r="DF34" s="609"/>
      <c r="DG34" s="609"/>
      <c r="DH34" s="609"/>
      <c r="DI34" s="609"/>
      <c r="DJ34" s="609"/>
      <c r="DK34" s="610"/>
      <c r="DL34" s="614">
        <v>1409872</v>
      </c>
      <c r="DM34" s="609"/>
      <c r="DN34" s="609"/>
      <c r="DO34" s="609"/>
      <c r="DP34" s="609"/>
      <c r="DQ34" s="609"/>
      <c r="DR34" s="609"/>
      <c r="DS34" s="609"/>
      <c r="DT34" s="609"/>
      <c r="DU34" s="609"/>
      <c r="DV34" s="610"/>
      <c r="DW34" s="611">
        <v>21.2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517117</v>
      </c>
      <c r="S35" s="609"/>
      <c r="T35" s="609"/>
      <c r="U35" s="609"/>
      <c r="V35" s="609"/>
      <c r="W35" s="609"/>
      <c r="X35" s="609"/>
      <c r="Y35" s="610"/>
      <c r="Z35" s="646">
        <v>4.7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31796</v>
      </c>
      <c r="CS35" s="621"/>
      <c r="CT35" s="621"/>
      <c r="CU35" s="621"/>
      <c r="CV35" s="621"/>
      <c r="CW35" s="621"/>
      <c r="CX35" s="621"/>
      <c r="CY35" s="622"/>
      <c r="CZ35" s="611">
        <v>0.3</v>
      </c>
      <c r="DA35" s="623"/>
      <c r="DB35" s="623"/>
      <c r="DC35" s="624"/>
      <c r="DD35" s="614">
        <v>31796</v>
      </c>
      <c r="DE35" s="621"/>
      <c r="DF35" s="621"/>
      <c r="DG35" s="621"/>
      <c r="DH35" s="621"/>
      <c r="DI35" s="621"/>
      <c r="DJ35" s="621"/>
      <c r="DK35" s="622"/>
      <c r="DL35" s="614">
        <v>31560</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341772</v>
      </c>
      <c r="S36" s="609"/>
      <c r="T36" s="609"/>
      <c r="U36" s="609"/>
      <c r="V36" s="609"/>
      <c r="W36" s="609"/>
      <c r="X36" s="609"/>
      <c r="Y36" s="610"/>
      <c r="Z36" s="646">
        <v>3.1</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1133810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46747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1326990</v>
      </c>
      <c r="CS36" s="609"/>
      <c r="CT36" s="609"/>
      <c r="CU36" s="609"/>
      <c r="CV36" s="609"/>
      <c r="CW36" s="609"/>
      <c r="CX36" s="609"/>
      <c r="CY36" s="610"/>
      <c r="CZ36" s="611">
        <v>12.3</v>
      </c>
      <c r="DA36" s="623"/>
      <c r="DB36" s="623"/>
      <c r="DC36" s="624"/>
      <c r="DD36" s="614">
        <v>1298128</v>
      </c>
      <c r="DE36" s="609"/>
      <c r="DF36" s="609"/>
      <c r="DG36" s="609"/>
      <c r="DH36" s="609"/>
      <c r="DI36" s="609"/>
      <c r="DJ36" s="609"/>
      <c r="DK36" s="610"/>
      <c r="DL36" s="614">
        <v>912973</v>
      </c>
      <c r="DM36" s="609"/>
      <c r="DN36" s="609"/>
      <c r="DO36" s="609"/>
      <c r="DP36" s="609"/>
      <c r="DQ36" s="609"/>
      <c r="DR36" s="609"/>
      <c r="DS36" s="609"/>
      <c r="DT36" s="609"/>
      <c r="DU36" s="609"/>
      <c r="DV36" s="610"/>
      <c r="DW36" s="611">
        <v>13.7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152620</v>
      </c>
      <c r="S37" s="609"/>
      <c r="T37" s="609"/>
      <c r="U37" s="609"/>
      <c r="V37" s="609"/>
      <c r="W37" s="609"/>
      <c r="X37" s="609"/>
      <c r="Y37" s="610"/>
      <c r="Z37" s="646">
        <v>1.4</v>
      </c>
      <c r="AA37" s="646"/>
      <c r="AB37" s="646"/>
      <c r="AC37" s="646"/>
      <c r="AD37" s="647">
        <v>7669</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189386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34430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618544</v>
      </c>
      <c r="CS37" s="621"/>
      <c r="CT37" s="621"/>
      <c r="CU37" s="621"/>
      <c r="CV37" s="621"/>
      <c r="CW37" s="621"/>
      <c r="CX37" s="621"/>
      <c r="CY37" s="622"/>
      <c r="CZ37" s="611">
        <v>5.7</v>
      </c>
      <c r="DA37" s="623"/>
      <c r="DB37" s="623"/>
      <c r="DC37" s="624"/>
      <c r="DD37" s="614">
        <v>618524</v>
      </c>
      <c r="DE37" s="621"/>
      <c r="DF37" s="621"/>
      <c r="DG37" s="621"/>
      <c r="DH37" s="621"/>
      <c r="DI37" s="621"/>
      <c r="DJ37" s="621"/>
      <c r="DK37" s="622"/>
      <c r="DL37" s="614">
        <v>610324</v>
      </c>
      <c r="DM37" s="621"/>
      <c r="DN37" s="621"/>
      <c r="DO37" s="621"/>
      <c r="DP37" s="621"/>
      <c r="DQ37" s="621"/>
      <c r="DR37" s="621"/>
      <c r="DS37" s="621"/>
      <c r="DT37" s="621"/>
      <c r="DU37" s="621"/>
      <c r="DV37" s="622"/>
      <c r="DW37" s="611">
        <v>9.1999999999999993</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156447</v>
      </c>
      <c r="S38" s="609"/>
      <c r="T38" s="609"/>
      <c r="U38" s="609"/>
      <c r="V38" s="609"/>
      <c r="W38" s="609"/>
      <c r="X38" s="609"/>
      <c r="Y38" s="610"/>
      <c r="Z38" s="646">
        <v>1.4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3797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944424</v>
      </c>
      <c r="CS38" s="609"/>
      <c r="CT38" s="609"/>
      <c r="CU38" s="609"/>
      <c r="CV38" s="609"/>
      <c r="CW38" s="609"/>
      <c r="CX38" s="609"/>
      <c r="CY38" s="610"/>
      <c r="CZ38" s="611">
        <v>8.6999999999999993</v>
      </c>
      <c r="DA38" s="623"/>
      <c r="DB38" s="623"/>
      <c r="DC38" s="624"/>
      <c r="DD38" s="614">
        <v>707354</v>
      </c>
      <c r="DE38" s="609"/>
      <c r="DF38" s="609"/>
      <c r="DG38" s="609"/>
      <c r="DH38" s="609"/>
      <c r="DI38" s="609"/>
      <c r="DJ38" s="609"/>
      <c r="DK38" s="610"/>
      <c r="DL38" s="614">
        <v>696254</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5935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232066</v>
      </c>
      <c r="CS39" s="621"/>
      <c r="CT39" s="621"/>
      <c r="CU39" s="621"/>
      <c r="CV39" s="621"/>
      <c r="CW39" s="621"/>
      <c r="CX39" s="621"/>
      <c r="CY39" s="622"/>
      <c r="CZ39" s="611">
        <v>2.1</v>
      </c>
      <c r="DA39" s="623"/>
      <c r="DB39" s="623"/>
      <c r="DC39" s="624"/>
      <c r="DD39" s="614">
        <v>232005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73347</v>
      </c>
      <c r="S40" s="609"/>
      <c r="T40" s="609"/>
      <c r="U40" s="609"/>
      <c r="V40" s="609"/>
      <c r="W40" s="609"/>
      <c r="X40" s="609"/>
      <c r="Y40" s="610"/>
      <c r="Z40" s="646">
        <v>0.7</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25000</v>
      </c>
      <c r="CS40" s="609"/>
      <c r="CT40" s="609"/>
      <c r="CU40" s="609"/>
      <c r="CV40" s="609"/>
      <c r="CW40" s="609"/>
      <c r="CX40" s="609"/>
      <c r="CY40" s="610"/>
      <c r="CZ40" s="611">
        <v>0.2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11084987</v>
      </c>
      <c r="S41" s="633"/>
      <c r="T41" s="633"/>
      <c r="U41" s="633"/>
      <c r="V41" s="633"/>
      <c r="W41" s="633"/>
      <c r="X41" s="633"/>
      <c r="Y41" s="636"/>
      <c r="Z41" s="637">
        <v>100</v>
      </c>
      <c r="AA41" s="637"/>
      <c r="AB41" s="637"/>
      <c r="AC41" s="637"/>
      <c r="AD41" s="638">
        <v>6567235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226986</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717438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285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668398</v>
      </c>
      <c r="CS42" s="621"/>
      <c r="CT42" s="621"/>
      <c r="CU42" s="621"/>
      <c r="CV42" s="621"/>
      <c r="CW42" s="621"/>
      <c r="CX42" s="621"/>
      <c r="CY42" s="622"/>
      <c r="CZ42" s="611">
        <v>6.2</v>
      </c>
      <c r="DA42" s="623"/>
      <c r="DB42" s="623"/>
      <c r="DC42" s="624"/>
      <c r="DD42" s="614">
        <v>446160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26428</v>
      </c>
      <c r="CS43" s="621"/>
      <c r="CT43" s="621"/>
      <c r="CU43" s="621"/>
      <c r="CV43" s="621"/>
      <c r="CW43" s="621"/>
      <c r="CX43" s="621"/>
      <c r="CY43" s="622"/>
      <c r="CZ43" s="611">
        <v>0.2</v>
      </c>
      <c r="DA43" s="623"/>
      <c r="DB43" s="623"/>
      <c r="DC43" s="624"/>
      <c r="DD43" s="614">
        <v>26355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668398</v>
      </c>
      <c r="CS44" s="609"/>
      <c r="CT44" s="609"/>
      <c r="CU44" s="609"/>
      <c r="CV44" s="609"/>
      <c r="CW44" s="609"/>
      <c r="CX44" s="609"/>
      <c r="CY44" s="610"/>
      <c r="CZ44" s="611">
        <v>6.2</v>
      </c>
      <c r="DA44" s="612"/>
      <c r="DB44" s="612"/>
      <c r="DC44" s="613"/>
      <c r="DD44" s="614">
        <v>446160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73200</v>
      </c>
      <c r="CS45" s="621"/>
      <c r="CT45" s="621"/>
      <c r="CU45" s="621"/>
      <c r="CV45" s="621"/>
      <c r="CW45" s="621"/>
      <c r="CX45" s="621"/>
      <c r="CY45" s="622"/>
      <c r="CZ45" s="611">
        <v>0.7</v>
      </c>
      <c r="DA45" s="623"/>
      <c r="DB45" s="623"/>
      <c r="DC45" s="624"/>
      <c r="DD45" s="614">
        <v>21617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584496</v>
      </c>
      <c r="CS46" s="609"/>
      <c r="CT46" s="609"/>
      <c r="CU46" s="609"/>
      <c r="CV46" s="609"/>
      <c r="CW46" s="609"/>
      <c r="CX46" s="609"/>
      <c r="CY46" s="610"/>
      <c r="CZ46" s="611">
        <v>5.4</v>
      </c>
      <c r="DA46" s="612"/>
      <c r="DB46" s="612"/>
      <c r="DC46" s="613"/>
      <c r="DD46" s="614">
        <v>413841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10803817</v>
      </c>
      <c r="CS49" s="593"/>
      <c r="CT49" s="593"/>
      <c r="CU49" s="593"/>
      <c r="CV49" s="593"/>
      <c r="CW49" s="593"/>
      <c r="CX49" s="593"/>
      <c r="CY49" s="594"/>
      <c r="CZ49" s="595">
        <v>100</v>
      </c>
      <c r="DA49" s="596"/>
      <c r="DB49" s="596"/>
      <c r="DC49" s="597"/>
      <c r="DD49" s="598">
        <v>7764005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ckwWRPpxbxOiGxYuJfKUSqayDF99ocHAk4AO+xmaJexNr6g//4QZOVIxyWLVJTRwqT0mUgtYAuT+V6Z8gEwMw==" saltValue="8VsEzF931KTzAl/0TQmy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11054</v>
      </c>
      <c r="R7" s="1090"/>
      <c r="S7" s="1090"/>
      <c r="T7" s="1090"/>
      <c r="U7" s="1090"/>
      <c r="V7" s="1090">
        <v>10773</v>
      </c>
      <c r="W7" s="1090"/>
      <c r="X7" s="1090"/>
      <c r="Y7" s="1090"/>
      <c r="Z7" s="1090"/>
      <c r="AA7" s="1090">
        <v>281</v>
      </c>
      <c r="AB7" s="1090"/>
      <c r="AC7" s="1090"/>
      <c r="AD7" s="1090"/>
      <c r="AE7" s="1091"/>
      <c r="AF7" s="1092">
        <v>172</v>
      </c>
      <c r="AG7" s="1093"/>
      <c r="AH7" s="1093"/>
      <c r="AI7" s="1093"/>
      <c r="AJ7" s="1094"/>
      <c r="AK7" s="1095">
        <v>486</v>
      </c>
      <c r="AL7" s="1096"/>
      <c r="AM7" s="1096"/>
      <c r="AN7" s="1096"/>
      <c r="AO7" s="1096"/>
      <c r="AP7" s="1096">
        <v>6603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31</v>
      </c>
      <c r="R8" s="1026"/>
      <c r="S8" s="1026"/>
      <c r="T8" s="1026"/>
      <c r="U8" s="1026"/>
      <c r="V8" s="1026">
        <v>31</v>
      </c>
      <c r="W8" s="1026"/>
      <c r="X8" s="1026"/>
      <c r="Y8" s="1026"/>
      <c r="Z8" s="1026"/>
      <c r="AA8" s="1026" t="s">
        <v>547</v>
      </c>
      <c r="AB8" s="1026"/>
      <c r="AC8" s="1026"/>
      <c r="AD8" s="1026"/>
      <c r="AE8" s="1027"/>
      <c r="AF8" s="1022" t="s">
        <v>122</v>
      </c>
      <c r="AG8" s="1023"/>
      <c r="AH8" s="1023"/>
      <c r="AI8" s="1023"/>
      <c r="AJ8" s="1024"/>
      <c r="AK8" s="1067">
        <v>31</v>
      </c>
      <c r="AL8" s="1068"/>
      <c r="AM8" s="1068"/>
      <c r="AN8" s="1068"/>
      <c r="AO8" s="1068"/>
      <c r="AP8" s="1068" t="s">
        <v>547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11085</v>
      </c>
      <c r="R23" s="1048"/>
      <c r="S23" s="1048"/>
      <c r="T23" s="1048"/>
      <c r="U23" s="1048"/>
      <c r="V23" s="1048">
        <v>10804</v>
      </c>
      <c r="W23" s="1048"/>
      <c r="X23" s="1048"/>
      <c r="Y23" s="1048"/>
      <c r="Z23" s="1048"/>
      <c r="AA23" s="1048">
        <v>281</v>
      </c>
      <c r="AB23" s="1048"/>
      <c r="AC23" s="1048"/>
      <c r="AD23" s="1048"/>
      <c r="AE23" s="1055"/>
      <c r="AF23" s="1056">
        <v>172</v>
      </c>
      <c r="AG23" s="1048"/>
      <c r="AH23" s="1048"/>
      <c r="AI23" s="1048"/>
      <c r="AJ23" s="1057"/>
      <c r="AK23" s="1058"/>
      <c r="AL23" s="1059"/>
      <c r="AM23" s="1059"/>
      <c r="AN23" s="1059"/>
      <c r="AO23" s="1059"/>
      <c r="AP23" s="1048">
        <v>6603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2791</v>
      </c>
      <c r="R28" s="1038"/>
      <c r="S28" s="1038"/>
      <c r="T28" s="1038"/>
      <c r="U28" s="1038"/>
      <c r="V28" s="1038">
        <v>2744</v>
      </c>
      <c r="W28" s="1038"/>
      <c r="X28" s="1038"/>
      <c r="Y28" s="1038"/>
      <c r="Z28" s="1038"/>
      <c r="AA28" s="1038">
        <v>47</v>
      </c>
      <c r="AB28" s="1038"/>
      <c r="AC28" s="1038"/>
      <c r="AD28" s="1038"/>
      <c r="AE28" s="1039"/>
      <c r="AF28" s="1040">
        <v>47</v>
      </c>
      <c r="AG28" s="1038"/>
      <c r="AH28" s="1038"/>
      <c r="AI28" s="1038"/>
      <c r="AJ28" s="1041"/>
      <c r="AK28" s="1029">
        <v>203</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2044</v>
      </c>
      <c r="R29" s="1026"/>
      <c r="S29" s="1026"/>
      <c r="T29" s="1026"/>
      <c r="U29" s="1026"/>
      <c r="V29" s="1026">
        <v>1988</v>
      </c>
      <c r="W29" s="1026"/>
      <c r="X29" s="1026"/>
      <c r="Y29" s="1026"/>
      <c r="Z29" s="1026"/>
      <c r="AA29" s="1026">
        <v>56</v>
      </c>
      <c r="AB29" s="1026"/>
      <c r="AC29" s="1026"/>
      <c r="AD29" s="1026"/>
      <c r="AE29" s="1027"/>
      <c r="AF29" s="1022">
        <v>56</v>
      </c>
      <c r="AG29" s="1023"/>
      <c r="AH29" s="1023"/>
      <c r="AI29" s="1023"/>
      <c r="AJ29" s="1024"/>
      <c r="AK29" s="967">
        <v>303</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738</v>
      </c>
      <c r="R30" s="1026"/>
      <c r="S30" s="1026"/>
      <c r="T30" s="1026"/>
      <c r="U30" s="1026"/>
      <c r="V30" s="1026">
        <v>736</v>
      </c>
      <c r="W30" s="1026"/>
      <c r="X30" s="1026"/>
      <c r="Y30" s="1026"/>
      <c r="Z30" s="1026"/>
      <c r="AA30" s="1026">
        <v>2</v>
      </c>
      <c r="AB30" s="1026"/>
      <c r="AC30" s="1026"/>
      <c r="AD30" s="1026"/>
      <c r="AE30" s="1027"/>
      <c r="AF30" s="1022">
        <v>2</v>
      </c>
      <c r="AG30" s="1023"/>
      <c r="AH30" s="1023"/>
      <c r="AI30" s="1023"/>
      <c r="AJ30" s="1024"/>
      <c r="AK30" s="967">
        <v>357</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1</v>
      </c>
      <c r="R31" s="1026"/>
      <c r="S31" s="1026"/>
      <c r="T31" s="1026"/>
      <c r="U31" s="1026"/>
      <c r="V31" s="1026">
        <v>1</v>
      </c>
      <c r="W31" s="1026"/>
      <c r="X31" s="1026"/>
      <c r="Y31" s="1026"/>
      <c r="Z31" s="1026"/>
      <c r="AA31" s="1026">
        <v>0</v>
      </c>
      <c r="AB31" s="1026"/>
      <c r="AC31" s="1026"/>
      <c r="AD31" s="1026"/>
      <c r="AE31" s="1027"/>
      <c r="AF31" s="1022">
        <v>0</v>
      </c>
      <c r="AG31" s="1023"/>
      <c r="AH31" s="1023"/>
      <c r="AI31" s="1023"/>
      <c r="AJ31" s="1024"/>
      <c r="AK31" s="967" t="s">
        <v>547</v>
      </c>
      <c r="AL31" s="958"/>
      <c r="AM31" s="958"/>
      <c r="AN31" s="958"/>
      <c r="AO31" s="958"/>
      <c r="AP31" s="958" t="s">
        <v>547</v>
      </c>
      <c r="AQ31" s="958"/>
      <c r="AR31" s="958"/>
      <c r="AS31" s="958"/>
      <c r="AT31" s="958"/>
      <c r="AU31" s="958" t="s">
        <v>547</v>
      </c>
      <c r="AV31" s="958"/>
      <c r="AW31" s="958"/>
      <c r="AX31" s="958"/>
      <c r="AY31" s="958"/>
      <c r="AZ31" s="1028" t="s">
        <v>547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314</v>
      </c>
      <c r="R32" s="1026"/>
      <c r="S32" s="1026"/>
      <c r="T32" s="1026"/>
      <c r="U32" s="1026"/>
      <c r="V32" s="1026">
        <v>293</v>
      </c>
      <c r="W32" s="1026"/>
      <c r="X32" s="1026"/>
      <c r="Y32" s="1026"/>
      <c r="Z32" s="1026"/>
      <c r="AA32" s="1026">
        <v>20</v>
      </c>
      <c r="AB32" s="1026"/>
      <c r="AC32" s="1026"/>
      <c r="AD32" s="1026"/>
      <c r="AE32" s="1027"/>
      <c r="AF32" s="1022">
        <v>219</v>
      </c>
      <c r="AG32" s="1023"/>
      <c r="AH32" s="1023"/>
      <c r="AI32" s="1023"/>
      <c r="AJ32" s="1024"/>
      <c r="AK32" s="967">
        <v>189</v>
      </c>
      <c r="AL32" s="958"/>
      <c r="AM32" s="958"/>
      <c r="AN32" s="958"/>
      <c r="AO32" s="958"/>
      <c r="AP32" s="958">
        <v>3586</v>
      </c>
      <c r="AQ32" s="958"/>
      <c r="AR32" s="958"/>
      <c r="AS32" s="958"/>
      <c r="AT32" s="958"/>
      <c r="AU32" s="958">
        <v>3382</v>
      </c>
      <c r="AV32" s="958"/>
      <c r="AW32" s="958"/>
      <c r="AX32" s="958"/>
      <c r="AY32" s="958"/>
      <c r="AZ32" s="1028" t="s">
        <v>547</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324</v>
      </c>
      <c r="AG63" s="946"/>
      <c r="AH63" s="946"/>
      <c r="AI63" s="946"/>
      <c r="AJ63" s="1009"/>
      <c r="AK63" s="1010"/>
      <c r="AL63" s="950"/>
      <c r="AM63" s="950"/>
      <c r="AN63" s="950"/>
      <c r="AO63" s="950"/>
      <c r="AP63" s="946">
        <v>3586</v>
      </c>
      <c r="AQ63" s="946"/>
      <c r="AR63" s="946"/>
      <c r="AS63" s="946"/>
      <c r="AT63" s="946"/>
      <c r="AU63" s="946">
        <v>3382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548</v>
      </c>
      <c r="C68" s="973"/>
      <c r="D68" s="973"/>
      <c r="E68" s="973"/>
      <c r="F68" s="973"/>
      <c r="G68" s="973"/>
      <c r="H68" s="973"/>
      <c r="I68" s="973"/>
      <c r="J68" s="973"/>
      <c r="K68" s="973"/>
      <c r="L68" s="973"/>
      <c r="M68" s="973"/>
      <c r="N68" s="973"/>
      <c r="O68" s="973"/>
      <c r="P68" s="974"/>
      <c r="Q68" s="975">
        <v>27</v>
      </c>
      <c r="R68" s="969"/>
      <c r="S68" s="969"/>
      <c r="T68" s="969"/>
      <c r="U68" s="969"/>
      <c r="V68" s="969">
        <v>23</v>
      </c>
      <c r="W68" s="969"/>
      <c r="X68" s="969"/>
      <c r="Y68" s="969"/>
      <c r="Z68" s="969"/>
      <c r="AA68" s="969">
        <v>4</v>
      </c>
      <c r="AB68" s="969"/>
      <c r="AC68" s="969"/>
      <c r="AD68" s="969"/>
      <c r="AE68" s="969"/>
      <c r="AF68" s="969">
        <v>4</v>
      </c>
      <c r="AG68" s="969"/>
      <c r="AH68" s="969"/>
      <c r="AI68" s="969"/>
      <c r="AJ68" s="969"/>
      <c r="AK68" s="969">
        <v>0</v>
      </c>
      <c r="AL68" s="969"/>
      <c r="AM68" s="969"/>
      <c r="AN68" s="969"/>
      <c r="AO68" s="969"/>
      <c r="AP68" s="969" t="s">
        <v>547</v>
      </c>
      <c r="AQ68" s="969"/>
      <c r="AR68" s="969"/>
      <c r="AS68" s="969"/>
      <c r="AT68" s="969"/>
      <c r="AU68" s="969" t="s">
        <v>547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549</v>
      </c>
      <c r="C69" s="962"/>
      <c r="D69" s="962"/>
      <c r="E69" s="962"/>
      <c r="F69" s="962"/>
      <c r="G69" s="962"/>
      <c r="H69" s="962"/>
      <c r="I69" s="962"/>
      <c r="J69" s="962"/>
      <c r="K69" s="962"/>
      <c r="L69" s="962"/>
      <c r="M69" s="962"/>
      <c r="N69" s="962"/>
      <c r="O69" s="962"/>
      <c r="P69" s="963"/>
      <c r="Q69" s="964">
        <v>200</v>
      </c>
      <c r="R69" s="958"/>
      <c r="S69" s="958"/>
      <c r="T69" s="958"/>
      <c r="U69" s="958"/>
      <c r="V69" s="958">
        <v>94</v>
      </c>
      <c r="W69" s="958"/>
      <c r="X69" s="958"/>
      <c r="Y69" s="958"/>
      <c r="Z69" s="958"/>
      <c r="AA69" s="958">
        <v>106</v>
      </c>
      <c r="AB69" s="958"/>
      <c r="AC69" s="958"/>
      <c r="AD69" s="958"/>
      <c r="AE69" s="958"/>
      <c r="AF69" s="958">
        <v>106</v>
      </c>
      <c r="AG69" s="958"/>
      <c r="AH69" s="958"/>
      <c r="AI69" s="958"/>
      <c r="AJ69" s="958"/>
      <c r="AK69" s="958" t="s">
        <v>547</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550</v>
      </c>
      <c r="C70" s="962"/>
      <c r="D70" s="962"/>
      <c r="E70" s="962"/>
      <c r="F70" s="962"/>
      <c r="G70" s="962"/>
      <c r="H70" s="962"/>
      <c r="I70" s="962"/>
      <c r="J70" s="962"/>
      <c r="K70" s="962"/>
      <c r="L70" s="962"/>
      <c r="M70" s="962"/>
      <c r="N70" s="962"/>
      <c r="O70" s="962"/>
      <c r="P70" s="963"/>
      <c r="Q70" s="964">
        <v>2926</v>
      </c>
      <c r="R70" s="958"/>
      <c r="S70" s="958"/>
      <c r="T70" s="958"/>
      <c r="U70" s="958"/>
      <c r="V70" s="958">
        <v>2869</v>
      </c>
      <c r="W70" s="958"/>
      <c r="X70" s="958"/>
      <c r="Y70" s="958"/>
      <c r="Z70" s="958"/>
      <c r="AA70" s="958">
        <v>57</v>
      </c>
      <c r="AB70" s="958"/>
      <c r="AC70" s="958"/>
      <c r="AD70" s="958"/>
      <c r="AE70" s="958"/>
      <c r="AF70" s="958">
        <v>51</v>
      </c>
      <c r="AG70" s="958"/>
      <c r="AH70" s="958"/>
      <c r="AI70" s="958"/>
      <c r="AJ70" s="958"/>
      <c r="AK70" s="958">
        <v>167</v>
      </c>
      <c r="AL70" s="958"/>
      <c r="AM70" s="958"/>
      <c r="AN70" s="958"/>
      <c r="AO70" s="958"/>
      <c r="AP70" s="958">
        <v>1290</v>
      </c>
      <c r="AQ70" s="958"/>
      <c r="AR70" s="958"/>
      <c r="AS70" s="958"/>
      <c r="AT70" s="958"/>
      <c r="AU70" s="958">
        <v>158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551</v>
      </c>
      <c r="C71" s="962"/>
      <c r="D71" s="962"/>
      <c r="E71" s="962"/>
      <c r="F71" s="962"/>
      <c r="G71" s="962"/>
      <c r="H71" s="962"/>
      <c r="I71" s="962"/>
      <c r="J71" s="962"/>
      <c r="K71" s="962"/>
      <c r="L71" s="962"/>
      <c r="M71" s="962"/>
      <c r="N71" s="962"/>
      <c r="O71" s="962"/>
      <c r="P71" s="963"/>
      <c r="Q71" s="964">
        <v>1601</v>
      </c>
      <c r="R71" s="958"/>
      <c r="S71" s="958"/>
      <c r="T71" s="958"/>
      <c r="U71" s="958"/>
      <c r="V71" s="958">
        <v>1524</v>
      </c>
      <c r="W71" s="958"/>
      <c r="X71" s="958"/>
      <c r="Y71" s="958"/>
      <c r="Z71" s="958"/>
      <c r="AA71" s="958">
        <v>77</v>
      </c>
      <c r="AB71" s="958"/>
      <c r="AC71" s="958"/>
      <c r="AD71" s="958"/>
      <c r="AE71" s="958"/>
      <c r="AF71" s="958">
        <v>54</v>
      </c>
      <c r="AG71" s="958"/>
      <c r="AH71" s="958"/>
      <c r="AI71" s="958"/>
      <c r="AJ71" s="958"/>
      <c r="AK71" s="958">
        <v>32</v>
      </c>
      <c r="AL71" s="958"/>
      <c r="AM71" s="958"/>
      <c r="AN71" s="958"/>
      <c r="AO71" s="958"/>
      <c r="AP71" s="958">
        <v>252</v>
      </c>
      <c r="AQ71" s="958"/>
      <c r="AR71" s="958"/>
      <c r="AS71" s="958"/>
      <c r="AT71" s="958"/>
      <c r="AU71" s="958">
        <v>62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552</v>
      </c>
      <c r="C72" s="962"/>
      <c r="D72" s="962"/>
      <c r="E72" s="962"/>
      <c r="F72" s="962"/>
      <c r="G72" s="962"/>
      <c r="H72" s="962"/>
      <c r="I72" s="962"/>
      <c r="J72" s="962"/>
      <c r="K72" s="962"/>
      <c r="L72" s="962"/>
      <c r="M72" s="962"/>
      <c r="N72" s="962"/>
      <c r="O72" s="962"/>
      <c r="P72" s="963"/>
      <c r="Q72" s="964">
        <v>155</v>
      </c>
      <c r="R72" s="958"/>
      <c r="S72" s="958"/>
      <c r="T72" s="958"/>
      <c r="U72" s="958"/>
      <c r="V72" s="958">
        <v>148</v>
      </c>
      <c r="W72" s="958"/>
      <c r="X72" s="958"/>
      <c r="Y72" s="958"/>
      <c r="Z72" s="958"/>
      <c r="AA72" s="958">
        <v>7</v>
      </c>
      <c r="AB72" s="958"/>
      <c r="AC72" s="958"/>
      <c r="AD72" s="958"/>
      <c r="AE72" s="958"/>
      <c r="AF72" s="958">
        <v>7</v>
      </c>
      <c r="AG72" s="958"/>
      <c r="AH72" s="958"/>
      <c r="AI72" s="958"/>
      <c r="AJ72" s="958"/>
      <c r="AK72" s="958" t="s">
        <v>547</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553</v>
      </c>
      <c r="C73" s="962"/>
      <c r="D73" s="962"/>
      <c r="E73" s="962"/>
      <c r="F73" s="962"/>
      <c r="G73" s="962"/>
      <c r="H73" s="962"/>
      <c r="I73" s="962"/>
      <c r="J73" s="962"/>
      <c r="K73" s="962"/>
      <c r="L73" s="962"/>
      <c r="M73" s="962"/>
      <c r="N73" s="962"/>
      <c r="O73" s="962"/>
      <c r="P73" s="963"/>
      <c r="Q73" s="964">
        <v>12</v>
      </c>
      <c r="R73" s="958"/>
      <c r="S73" s="958"/>
      <c r="T73" s="958"/>
      <c r="U73" s="958"/>
      <c r="V73" s="958">
        <v>11</v>
      </c>
      <c r="W73" s="958"/>
      <c r="X73" s="958"/>
      <c r="Y73" s="958"/>
      <c r="Z73" s="958"/>
      <c r="AA73" s="958">
        <v>1</v>
      </c>
      <c r="AB73" s="958"/>
      <c r="AC73" s="958"/>
      <c r="AD73" s="958"/>
      <c r="AE73" s="958"/>
      <c r="AF73" s="958">
        <v>1</v>
      </c>
      <c r="AG73" s="958"/>
      <c r="AH73" s="958"/>
      <c r="AI73" s="958"/>
      <c r="AJ73" s="958"/>
      <c r="AK73" s="958" t="s">
        <v>547</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554</v>
      </c>
      <c r="C74" s="962"/>
      <c r="D74" s="962"/>
      <c r="E74" s="962"/>
      <c r="F74" s="962"/>
      <c r="G74" s="962"/>
      <c r="H74" s="962"/>
      <c r="I74" s="962"/>
      <c r="J74" s="962"/>
      <c r="K74" s="962"/>
      <c r="L74" s="962"/>
      <c r="M74" s="962"/>
      <c r="N74" s="962"/>
      <c r="O74" s="962"/>
      <c r="P74" s="963"/>
      <c r="Q74" s="964">
        <v>7139</v>
      </c>
      <c r="R74" s="958"/>
      <c r="S74" s="958"/>
      <c r="T74" s="958"/>
      <c r="U74" s="958"/>
      <c r="V74" s="958">
        <v>6167</v>
      </c>
      <c r="W74" s="958"/>
      <c r="X74" s="958"/>
      <c r="Y74" s="958"/>
      <c r="Z74" s="958"/>
      <c r="AA74" s="958">
        <v>972</v>
      </c>
      <c r="AB74" s="958"/>
      <c r="AC74" s="958"/>
      <c r="AD74" s="958"/>
      <c r="AE74" s="958"/>
      <c r="AF74" s="958">
        <v>972</v>
      </c>
      <c r="AG74" s="958"/>
      <c r="AH74" s="958"/>
      <c r="AI74" s="958"/>
      <c r="AJ74" s="958"/>
      <c r="AK74" s="958" t="s">
        <v>547</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555</v>
      </c>
      <c r="C75" s="962"/>
      <c r="D75" s="962"/>
      <c r="E75" s="962"/>
      <c r="F75" s="962"/>
      <c r="G75" s="962"/>
      <c r="H75" s="962"/>
      <c r="I75" s="962"/>
      <c r="J75" s="962"/>
      <c r="K75" s="962"/>
      <c r="L75" s="962"/>
      <c r="M75" s="962"/>
      <c r="N75" s="962"/>
      <c r="O75" s="962"/>
      <c r="P75" s="963"/>
      <c r="Q75" s="965">
        <v>2063</v>
      </c>
      <c r="R75" s="966"/>
      <c r="S75" s="966"/>
      <c r="T75" s="966"/>
      <c r="U75" s="967"/>
      <c r="V75" s="968">
        <v>1802</v>
      </c>
      <c r="W75" s="966"/>
      <c r="X75" s="966"/>
      <c r="Y75" s="966"/>
      <c r="Z75" s="967"/>
      <c r="AA75" s="968">
        <v>261</v>
      </c>
      <c r="AB75" s="966"/>
      <c r="AC75" s="966"/>
      <c r="AD75" s="966"/>
      <c r="AE75" s="967"/>
      <c r="AF75" s="968">
        <v>261</v>
      </c>
      <c r="AG75" s="966"/>
      <c r="AH75" s="966"/>
      <c r="AI75" s="966"/>
      <c r="AJ75" s="967"/>
      <c r="AK75" s="968" t="s">
        <v>547</v>
      </c>
      <c r="AL75" s="966"/>
      <c r="AM75" s="966"/>
      <c r="AN75" s="966"/>
      <c r="AO75" s="967"/>
      <c r="AP75" s="968" t="s">
        <v>547</v>
      </c>
      <c r="AQ75" s="966"/>
      <c r="AR75" s="966"/>
      <c r="AS75" s="966"/>
      <c r="AT75" s="967"/>
      <c r="AU75" s="968" t="s">
        <v>547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556</v>
      </c>
      <c r="C76" s="962"/>
      <c r="D76" s="962"/>
      <c r="E76" s="962"/>
      <c r="F76" s="962"/>
      <c r="G76" s="962"/>
      <c r="H76" s="962"/>
      <c r="I76" s="962"/>
      <c r="J76" s="962"/>
      <c r="K76" s="962"/>
      <c r="L76" s="962"/>
      <c r="M76" s="962"/>
      <c r="N76" s="962"/>
      <c r="O76" s="962"/>
      <c r="P76" s="963"/>
      <c r="Q76" s="965">
        <v>1017156</v>
      </c>
      <c r="R76" s="966"/>
      <c r="S76" s="966"/>
      <c r="T76" s="966"/>
      <c r="U76" s="967"/>
      <c r="V76" s="968">
        <v>995709</v>
      </c>
      <c r="W76" s="966"/>
      <c r="X76" s="966"/>
      <c r="Y76" s="966"/>
      <c r="Z76" s="967"/>
      <c r="AA76" s="968">
        <v>21447</v>
      </c>
      <c r="AB76" s="966"/>
      <c r="AC76" s="966"/>
      <c r="AD76" s="966"/>
      <c r="AE76" s="967"/>
      <c r="AF76" s="968">
        <v>21447</v>
      </c>
      <c r="AG76" s="966"/>
      <c r="AH76" s="966"/>
      <c r="AI76" s="966"/>
      <c r="AJ76" s="967"/>
      <c r="AK76" s="968">
        <v>1</v>
      </c>
      <c r="AL76" s="966"/>
      <c r="AM76" s="966"/>
      <c r="AN76" s="966"/>
      <c r="AO76" s="967"/>
      <c r="AP76" s="968" t="s">
        <v>547</v>
      </c>
      <c r="AQ76" s="966"/>
      <c r="AR76" s="966"/>
      <c r="AS76" s="966"/>
      <c r="AT76" s="967"/>
      <c r="AU76" s="968" t="s">
        <v>547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22903</v>
      </c>
      <c r="AG88" s="946"/>
      <c r="AH88" s="946"/>
      <c r="AI88" s="946"/>
      <c r="AJ88" s="946"/>
      <c r="AK88" s="950"/>
      <c r="AL88" s="950"/>
      <c r="AM88" s="950"/>
      <c r="AN88" s="950"/>
      <c r="AO88" s="950"/>
      <c r="AP88" s="946">
        <v>1542</v>
      </c>
      <c r="AQ88" s="946"/>
      <c r="AR88" s="946"/>
      <c r="AS88" s="946"/>
      <c r="AT88" s="946"/>
      <c r="AU88" s="946">
        <v>264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482544</v>
      </c>
      <c r="AB110" s="876"/>
      <c r="AC110" s="876"/>
      <c r="AD110" s="876"/>
      <c r="AE110" s="877"/>
      <c r="AF110" s="878">
        <v>575816</v>
      </c>
      <c r="AG110" s="876"/>
      <c r="AH110" s="876"/>
      <c r="AI110" s="876"/>
      <c r="AJ110" s="877"/>
      <c r="AK110" s="878">
        <v>597062</v>
      </c>
      <c r="AL110" s="876"/>
      <c r="AM110" s="876"/>
      <c r="AN110" s="876"/>
      <c r="AO110" s="877"/>
      <c r="AP110" s="879">
        <v>10</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7301371</v>
      </c>
      <c r="BR110" s="829"/>
      <c r="BS110" s="829"/>
      <c r="BT110" s="829"/>
      <c r="BU110" s="829"/>
      <c r="BV110" s="829">
        <v>7025260</v>
      </c>
      <c r="BW110" s="829"/>
      <c r="BX110" s="829"/>
      <c r="BY110" s="829"/>
      <c r="BZ110" s="829"/>
      <c r="CA110" s="829">
        <v>6602575</v>
      </c>
      <c r="CB110" s="829"/>
      <c r="CC110" s="829"/>
      <c r="CD110" s="829"/>
      <c r="CE110" s="829"/>
      <c r="CF110" s="853">
        <v>110.3</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3043560</v>
      </c>
      <c r="BR112" s="804"/>
      <c r="BS112" s="804"/>
      <c r="BT112" s="804"/>
      <c r="BU112" s="804"/>
      <c r="BV112" s="804">
        <v>3264590</v>
      </c>
      <c r="BW112" s="804"/>
      <c r="BX112" s="804"/>
      <c r="BY112" s="804"/>
      <c r="BZ112" s="804"/>
      <c r="CA112" s="804">
        <v>3381717</v>
      </c>
      <c r="CB112" s="804"/>
      <c r="CC112" s="804"/>
      <c r="CD112" s="804"/>
      <c r="CE112" s="804"/>
      <c r="CF112" s="862">
        <v>56.5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123477</v>
      </c>
      <c r="AB113" s="906"/>
      <c r="AC113" s="906"/>
      <c r="AD113" s="906"/>
      <c r="AE113" s="907"/>
      <c r="AF113" s="908">
        <v>136267</v>
      </c>
      <c r="AG113" s="906"/>
      <c r="AH113" s="906"/>
      <c r="AI113" s="906"/>
      <c r="AJ113" s="907"/>
      <c r="AK113" s="908">
        <v>143637</v>
      </c>
      <c r="AL113" s="906"/>
      <c r="AM113" s="906"/>
      <c r="AN113" s="906"/>
      <c r="AO113" s="907"/>
      <c r="AP113" s="909">
        <v>2.4</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269345</v>
      </c>
      <c r="BR113" s="804"/>
      <c r="BS113" s="804"/>
      <c r="BT113" s="804"/>
      <c r="BU113" s="804"/>
      <c r="BV113" s="804">
        <v>237846</v>
      </c>
      <c r="BW113" s="804"/>
      <c r="BX113" s="804"/>
      <c r="BY113" s="804"/>
      <c r="BZ113" s="804"/>
      <c r="CA113" s="804">
        <v>219834</v>
      </c>
      <c r="CB113" s="804"/>
      <c r="CC113" s="804"/>
      <c r="CD113" s="804"/>
      <c r="CE113" s="804"/>
      <c r="CF113" s="862">
        <v>3.7</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26771</v>
      </c>
      <c r="AB114" s="767"/>
      <c r="AC114" s="767"/>
      <c r="AD114" s="767"/>
      <c r="AE114" s="768"/>
      <c r="AF114" s="769">
        <v>36651</v>
      </c>
      <c r="AG114" s="767"/>
      <c r="AH114" s="767"/>
      <c r="AI114" s="767"/>
      <c r="AJ114" s="768"/>
      <c r="AK114" s="769">
        <v>31919</v>
      </c>
      <c r="AL114" s="767"/>
      <c r="AM114" s="767"/>
      <c r="AN114" s="767"/>
      <c r="AO114" s="768"/>
      <c r="AP114" s="811">
        <v>0.5</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t="s">
        <v>122</v>
      </c>
      <c r="BR114" s="804"/>
      <c r="BS114" s="804"/>
      <c r="BT114" s="804"/>
      <c r="BU114" s="804"/>
      <c r="BV114" s="804" t="s">
        <v>122</v>
      </c>
      <c r="BW114" s="804"/>
      <c r="BX114" s="804"/>
      <c r="BY114" s="804"/>
      <c r="BZ114" s="804"/>
      <c r="CA114" s="804" t="s">
        <v>122</v>
      </c>
      <c r="CB114" s="804"/>
      <c r="CC114" s="804"/>
      <c r="CD114" s="804"/>
      <c r="CE114" s="804"/>
      <c r="CF114" s="862" t="s">
        <v>122</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632792</v>
      </c>
      <c r="AB117" s="890"/>
      <c r="AC117" s="890"/>
      <c r="AD117" s="890"/>
      <c r="AE117" s="891"/>
      <c r="AF117" s="892">
        <v>748734</v>
      </c>
      <c r="AG117" s="890"/>
      <c r="AH117" s="890"/>
      <c r="AI117" s="890"/>
      <c r="AJ117" s="891"/>
      <c r="AK117" s="892">
        <v>772618</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10614276</v>
      </c>
      <c r="BR119" s="832"/>
      <c r="BS119" s="832"/>
      <c r="BT119" s="832"/>
      <c r="BU119" s="832"/>
      <c r="BV119" s="832">
        <v>10527696</v>
      </c>
      <c r="BW119" s="832"/>
      <c r="BX119" s="832"/>
      <c r="BY119" s="832"/>
      <c r="BZ119" s="832"/>
      <c r="CA119" s="832">
        <v>10204126</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2852514</v>
      </c>
      <c r="BR120" s="829"/>
      <c r="BS120" s="829"/>
      <c r="BT120" s="829"/>
      <c r="BU120" s="829"/>
      <c r="BV120" s="829">
        <v>3207117</v>
      </c>
      <c r="BW120" s="829"/>
      <c r="BX120" s="829"/>
      <c r="BY120" s="829"/>
      <c r="BZ120" s="829"/>
      <c r="CA120" s="829">
        <v>3011833</v>
      </c>
      <c r="CB120" s="829"/>
      <c r="CC120" s="829"/>
      <c r="CD120" s="829"/>
      <c r="CE120" s="829"/>
      <c r="CF120" s="853">
        <v>50.3</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3043560</v>
      </c>
      <c r="DH120" s="829"/>
      <c r="DI120" s="829"/>
      <c r="DJ120" s="829"/>
      <c r="DK120" s="829"/>
      <c r="DL120" s="829">
        <v>3264590</v>
      </c>
      <c r="DM120" s="829"/>
      <c r="DN120" s="829"/>
      <c r="DO120" s="829"/>
      <c r="DP120" s="829"/>
      <c r="DQ120" s="829">
        <v>3381717</v>
      </c>
      <c r="DR120" s="829"/>
      <c r="DS120" s="829"/>
      <c r="DT120" s="829"/>
      <c r="DU120" s="829"/>
      <c r="DV120" s="830">
        <v>56.5</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6952401</v>
      </c>
      <c r="BR122" s="832"/>
      <c r="BS122" s="832"/>
      <c r="BT122" s="832"/>
      <c r="BU122" s="832"/>
      <c r="BV122" s="832">
        <v>6751601</v>
      </c>
      <c r="BW122" s="832"/>
      <c r="BX122" s="832"/>
      <c r="BY122" s="832"/>
      <c r="BZ122" s="832"/>
      <c r="CA122" s="832">
        <v>6212337</v>
      </c>
      <c r="CB122" s="832"/>
      <c r="CC122" s="832"/>
      <c r="CD122" s="832"/>
      <c r="CE122" s="832"/>
      <c r="CF122" s="833">
        <v>103.8</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9804915</v>
      </c>
      <c r="BR123" s="820"/>
      <c r="BS123" s="820"/>
      <c r="BT123" s="820"/>
      <c r="BU123" s="820"/>
      <c r="BV123" s="820">
        <v>9958718</v>
      </c>
      <c r="BW123" s="820"/>
      <c r="BX123" s="820"/>
      <c r="BY123" s="820"/>
      <c r="BZ123" s="820"/>
      <c r="CA123" s="820">
        <v>9224170</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13.6</v>
      </c>
      <c r="BR124" s="818"/>
      <c r="BS124" s="818"/>
      <c r="BT124" s="818"/>
      <c r="BU124" s="818"/>
      <c r="BV124" s="818">
        <v>9.8000000000000007</v>
      </c>
      <c r="BW124" s="818"/>
      <c r="BX124" s="818"/>
      <c r="BY124" s="818"/>
      <c r="BZ124" s="818"/>
      <c r="CA124" s="818">
        <v>16.3</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v>395</v>
      </c>
      <c r="AG128" s="788"/>
      <c r="AH128" s="788"/>
      <c r="AI128" s="788"/>
      <c r="AJ128" s="789"/>
      <c r="AK128" s="790">
        <v>395</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14.22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6464091</v>
      </c>
      <c r="AB129" s="767"/>
      <c r="AC129" s="767"/>
      <c r="AD129" s="767"/>
      <c r="AE129" s="768"/>
      <c r="AF129" s="769">
        <v>6324426</v>
      </c>
      <c r="AG129" s="767"/>
      <c r="AH129" s="767"/>
      <c r="AI129" s="767"/>
      <c r="AJ129" s="768"/>
      <c r="AK129" s="769">
        <v>6524375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19.22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513879</v>
      </c>
      <c r="AB130" s="767"/>
      <c r="AC130" s="767"/>
      <c r="AD130" s="767"/>
      <c r="AE130" s="768"/>
      <c r="AF130" s="769">
        <v>534176</v>
      </c>
      <c r="AG130" s="767"/>
      <c r="AH130" s="767"/>
      <c r="AI130" s="767"/>
      <c r="AJ130" s="768"/>
      <c r="AK130" s="769">
        <v>537823</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3.2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5950212</v>
      </c>
      <c r="AB131" s="751"/>
      <c r="AC131" s="751"/>
      <c r="AD131" s="751"/>
      <c r="AE131" s="752"/>
      <c r="AF131" s="753">
        <v>5790250</v>
      </c>
      <c r="AG131" s="751"/>
      <c r="AH131" s="751"/>
      <c r="AI131" s="751"/>
      <c r="AJ131" s="752"/>
      <c r="AK131" s="753">
        <v>5986552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16.3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1.9984666090000001</v>
      </c>
      <c r="AB132" s="732"/>
      <c r="AC132" s="732"/>
      <c r="AD132" s="732"/>
      <c r="AE132" s="733"/>
      <c r="AF132" s="734">
        <v>3.6986831310000001</v>
      </c>
      <c r="AG132" s="732"/>
      <c r="AH132" s="732"/>
      <c r="AI132" s="732"/>
      <c r="AJ132" s="733"/>
      <c r="AK132" s="734">
        <v>3.9154424780000001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1.6</v>
      </c>
      <c r="AB133" s="711"/>
      <c r="AC133" s="711"/>
      <c r="AD133" s="711"/>
      <c r="AE133" s="712"/>
      <c r="AF133" s="710">
        <v>2.2999999999999998</v>
      </c>
      <c r="AG133" s="711"/>
      <c r="AH133" s="711"/>
      <c r="AI133" s="711"/>
      <c r="AJ133" s="712"/>
      <c r="AK133" s="710">
        <v>3.2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hA/u0tGNg9IWlUsCrKQdS1IfFUVhIKbg/cSsrf/aQ/2S8Gk9U3pO01VjPD6LBZL8uMzC4ZA8PY9a2kD9Ck9+A==" saltValue="4x3V6RUr5tRIXvZ9SY3o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N50" sqref="CN5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Zvd4QlwCdJ7isRZjRk7X97ah/OntFDCb19j8fRm93DEqmaPAhIAakZITOra5YN+qxOqMqd8+Y6+Cn5ylqhVRg==" saltValue="4fGzRnZghzAVaiKoFGcj8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P0WZGAtflPGAr06WjVcpPUgyKl+YVUt5xkl/dsVdM4VHY/419JYUGxUZa2hXxP/nb/U1MQDk7baTSMDMMPKAQ==" saltValue="sbkDQUhFx5tyiaU/aAa2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1516315</v>
      </c>
      <c r="AP9" s="274">
        <v>45173</v>
      </c>
      <c r="AQ9" s="275">
        <v>67248</v>
      </c>
      <c r="AR9" s="276">
        <v>-32.799999999999997</v>
      </c>
    </row>
    <row r="10" spans="1:46" ht="13.5" customHeight="1" x14ac:dyDescent="0.2">
      <c r="A10" s="259"/>
      <c r="AK10" s="1117" t="s">
        <v>484</v>
      </c>
      <c r="AL10" s="1118"/>
      <c r="AM10" s="1118"/>
      <c r="AN10" s="1119"/>
      <c r="AO10" s="277">
        <v>299693</v>
      </c>
      <c r="AP10" s="277">
        <v>8928</v>
      </c>
      <c r="AQ10" s="278">
        <v>9038</v>
      </c>
      <c r="AR10" s="279">
        <v>-1.2</v>
      </c>
    </row>
    <row r="11" spans="1:46" ht="13.5" customHeight="1" x14ac:dyDescent="0.2">
      <c r="A11" s="259"/>
      <c r="AK11" s="1117" t="s">
        <v>485</v>
      </c>
      <c r="AL11" s="1118"/>
      <c r="AM11" s="1118"/>
      <c r="AN11" s="1119"/>
      <c r="AO11" s="277">
        <v>40495</v>
      </c>
      <c r="AP11" s="277">
        <v>1206</v>
      </c>
      <c r="AQ11" s="278">
        <v>320</v>
      </c>
      <c r="AR11" s="279">
        <v>276.89999999999998</v>
      </c>
    </row>
    <row r="12" spans="1:46" ht="13.5" customHeight="1" x14ac:dyDescent="0.2">
      <c r="A12" s="259"/>
      <c r="AK12" s="1117" t="s">
        <v>486</v>
      </c>
      <c r="AL12" s="1118"/>
      <c r="AM12" s="1118"/>
      <c r="AN12" s="1119"/>
      <c r="AO12" s="277" t="s">
        <v>487</v>
      </c>
      <c r="AP12" s="277" t="s">
        <v>487</v>
      </c>
      <c r="AQ12" s="278">
        <v>22</v>
      </c>
      <c r="AR12" s="279" t="s">
        <v>487</v>
      </c>
    </row>
    <row r="13" spans="1:46" ht="13.5" customHeight="1" x14ac:dyDescent="0.2">
      <c r="A13" s="259"/>
      <c r="AK13" s="1117" t="s">
        <v>488</v>
      </c>
      <c r="AL13" s="1118"/>
      <c r="AM13" s="1118"/>
      <c r="AN13" s="1119"/>
      <c r="AO13" s="277">
        <v>101392</v>
      </c>
      <c r="AP13" s="277">
        <v>3021</v>
      </c>
      <c r="AQ13" s="278">
        <v>2764</v>
      </c>
      <c r="AR13" s="279">
        <v>9.3000000000000007</v>
      </c>
    </row>
    <row r="14" spans="1:46" ht="13.5" customHeight="1" x14ac:dyDescent="0.2">
      <c r="A14" s="259"/>
      <c r="AK14" s="1117" t="s">
        <v>489</v>
      </c>
      <c r="AL14" s="1118"/>
      <c r="AM14" s="1118"/>
      <c r="AN14" s="1119"/>
      <c r="AO14" s="277">
        <v>26428</v>
      </c>
      <c r="AP14" s="277">
        <v>787</v>
      </c>
      <c r="AQ14" s="278">
        <v>1165</v>
      </c>
      <c r="AR14" s="279">
        <v>-32.4</v>
      </c>
    </row>
    <row r="15" spans="1:46" ht="13.5" customHeight="1" x14ac:dyDescent="0.2">
      <c r="A15" s="259"/>
      <c r="AK15" s="1120" t="s">
        <v>490</v>
      </c>
      <c r="AL15" s="1121"/>
      <c r="AM15" s="1121"/>
      <c r="AN15" s="1122"/>
      <c r="AO15" s="277">
        <v>-90370</v>
      </c>
      <c r="AP15" s="277">
        <v>-2692</v>
      </c>
      <c r="AQ15" s="278">
        <v>-3941</v>
      </c>
      <c r="AR15" s="279">
        <v>-31.7</v>
      </c>
    </row>
    <row r="16" spans="1:46" ht="13.2" x14ac:dyDescent="0.2">
      <c r="A16" s="259"/>
      <c r="AK16" s="1120" t="s">
        <v>177</v>
      </c>
      <c r="AL16" s="1121"/>
      <c r="AM16" s="1121"/>
      <c r="AN16" s="1122"/>
      <c r="AO16" s="277">
        <v>1893953</v>
      </c>
      <c r="AP16" s="277">
        <v>56423</v>
      </c>
      <c r="AQ16" s="278">
        <v>76616</v>
      </c>
      <c r="AR16" s="279">
        <v>-26.4</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4.83</v>
      </c>
      <c r="AP21" s="290">
        <v>6.73</v>
      </c>
      <c r="AQ21" s="291">
        <v>-1.9</v>
      </c>
      <c r="AS21" s="292"/>
      <c r="AT21" s="288"/>
    </row>
    <row r="22" spans="1:46" s="260" customFormat="1" ht="13.2" x14ac:dyDescent="0.2">
      <c r="A22" s="288"/>
      <c r="AK22" s="1123" t="s">
        <v>496</v>
      </c>
      <c r="AL22" s="1124"/>
      <c r="AM22" s="1124"/>
      <c r="AN22" s="1125"/>
      <c r="AO22" s="293">
        <v>96.1</v>
      </c>
      <c r="AP22" s="294">
        <v>96.9</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597062</v>
      </c>
      <c r="AP32" s="303">
        <v>17787</v>
      </c>
      <c r="AQ32" s="304">
        <v>33390</v>
      </c>
      <c r="AR32" s="305">
        <v>-46.7</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143637</v>
      </c>
      <c r="AP35" s="303">
        <v>4279</v>
      </c>
      <c r="AQ35" s="304">
        <v>8851</v>
      </c>
      <c r="AR35" s="305">
        <v>-51.7</v>
      </c>
    </row>
    <row r="36" spans="1:46" ht="27" customHeight="1" x14ac:dyDescent="0.2">
      <c r="A36" s="259"/>
      <c r="AK36" s="1107" t="s">
        <v>504</v>
      </c>
      <c r="AL36" s="1108"/>
      <c r="AM36" s="1108"/>
      <c r="AN36" s="1109"/>
      <c r="AO36" s="303">
        <v>31919</v>
      </c>
      <c r="AP36" s="303">
        <v>951</v>
      </c>
      <c r="AQ36" s="304">
        <v>2033</v>
      </c>
      <c r="AR36" s="305">
        <v>-53.2</v>
      </c>
    </row>
    <row r="37" spans="1:46" ht="13.5" customHeight="1" x14ac:dyDescent="0.2">
      <c r="A37" s="259"/>
      <c r="AK37" s="1107" t="s">
        <v>505</v>
      </c>
      <c r="AL37" s="1108"/>
      <c r="AM37" s="1108"/>
      <c r="AN37" s="1109"/>
      <c r="AO37" s="303" t="s">
        <v>487</v>
      </c>
      <c r="AP37" s="303" t="s">
        <v>487</v>
      </c>
      <c r="AQ37" s="304">
        <v>640</v>
      </c>
      <c r="AR37" s="305" t="s">
        <v>487</v>
      </c>
    </row>
    <row r="38" spans="1:46" ht="27" customHeight="1" x14ac:dyDescent="0.2">
      <c r="A38" s="259"/>
      <c r="AK38" s="1110" t="s">
        <v>506</v>
      </c>
      <c r="AL38" s="1111"/>
      <c r="AM38" s="1111"/>
      <c r="AN38" s="1112"/>
      <c r="AO38" s="306" t="s">
        <v>487</v>
      </c>
      <c r="AP38" s="306" t="s">
        <v>487</v>
      </c>
      <c r="AQ38" s="307">
        <v>1</v>
      </c>
      <c r="AR38" s="295" t="s">
        <v>487</v>
      </c>
      <c r="AS38" s="302"/>
    </row>
    <row r="39" spans="1:46" ht="13.2" x14ac:dyDescent="0.2">
      <c r="A39" s="259"/>
      <c r="AK39" s="1110" t="s">
        <v>507</v>
      </c>
      <c r="AL39" s="1111"/>
      <c r="AM39" s="1111"/>
      <c r="AN39" s="1112"/>
      <c r="AO39" s="303">
        <v>-395</v>
      </c>
      <c r="AP39" s="303">
        <v>-12</v>
      </c>
      <c r="AQ39" s="304">
        <v>-3025</v>
      </c>
      <c r="AR39" s="305">
        <v>-99.6</v>
      </c>
      <c r="AS39" s="302"/>
    </row>
    <row r="40" spans="1:46" ht="27" customHeight="1" x14ac:dyDescent="0.2">
      <c r="A40" s="259"/>
      <c r="AK40" s="1107" t="s">
        <v>508</v>
      </c>
      <c r="AL40" s="1108"/>
      <c r="AM40" s="1108"/>
      <c r="AN40" s="1109"/>
      <c r="AO40" s="303">
        <v>-537823</v>
      </c>
      <c r="AP40" s="303">
        <v>-16022</v>
      </c>
      <c r="AQ40" s="304">
        <v>-26876</v>
      </c>
      <c r="AR40" s="305">
        <v>-40.4</v>
      </c>
      <c r="AS40" s="302"/>
    </row>
    <row r="41" spans="1:46" ht="13.2" x14ac:dyDescent="0.2">
      <c r="A41" s="259"/>
      <c r="AK41" s="1113" t="s">
        <v>287</v>
      </c>
      <c r="AL41" s="1114"/>
      <c r="AM41" s="1114"/>
      <c r="AN41" s="1115"/>
      <c r="AO41" s="303">
        <v>234400</v>
      </c>
      <c r="AP41" s="303">
        <v>6983</v>
      </c>
      <c r="AQ41" s="304">
        <v>15015</v>
      </c>
      <c r="AR41" s="305">
        <v>-53.5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1403829</v>
      </c>
      <c r="AN51" s="325">
        <v>42841</v>
      </c>
      <c r="AO51" s="326">
        <v>10.1</v>
      </c>
      <c r="AP51" s="327">
        <v>51264</v>
      </c>
      <c r="AQ51" s="328">
        <v>8.1999999999999993</v>
      </c>
      <c r="AR51" s="329">
        <v>1.9</v>
      </c>
    </row>
    <row r="52" spans="1:44" ht="13.2" x14ac:dyDescent="0.2">
      <c r="A52" s="259"/>
      <c r="AK52" s="330"/>
      <c r="AL52" s="331" t="s">
        <v>518</v>
      </c>
      <c r="AM52" s="332">
        <v>949352</v>
      </c>
      <c r="AN52" s="333">
        <v>28972</v>
      </c>
      <c r="AO52" s="334">
        <v>-5.2</v>
      </c>
      <c r="AP52" s="335">
        <v>26040</v>
      </c>
      <c r="AQ52" s="336">
        <v>4.5</v>
      </c>
      <c r="AR52" s="337">
        <v>-9.6999999999999993</v>
      </c>
    </row>
    <row r="53" spans="1:44" ht="13.2" x14ac:dyDescent="0.2">
      <c r="A53" s="259"/>
      <c r="AK53" s="315" t="s">
        <v>519</v>
      </c>
      <c r="AL53" s="316"/>
      <c r="AM53" s="324">
        <v>987695</v>
      </c>
      <c r="AN53" s="325">
        <v>29908</v>
      </c>
      <c r="AO53" s="326">
        <v>-30.2</v>
      </c>
      <c r="AP53" s="327">
        <v>52068</v>
      </c>
      <c r="AQ53" s="328">
        <v>1.6</v>
      </c>
      <c r="AR53" s="329">
        <v>-31.8</v>
      </c>
    </row>
    <row r="54" spans="1:44" ht="13.2" x14ac:dyDescent="0.2">
      <c r="A54" s="259"/>
      <c r="AK54" s="330"/>
      <c r="AL54" s="331" t="s">
        <v>518</v>
      </c>
      <c r="AM54" s="332">
        <v>781226</v>
      </c>
      <c r="AN54" s="333">
        <v>23656</v>
      </c>
      <c r="AO54" s="334">
        <v>-18.3</v>
      </c>
      <c r="AP54" s="335">
        <v>26936</v>
      </c>
      <c r="AQ54" s="336">
        <v>3.4</v>
      </c>
      <c r="AR54" s="337">
        <v>-21.7</v>
      </c>
    </row>
    <row r="55" spans="1:44" ht="13.2" x14ac:dyDescent="0.2">
      <c r="A55" s="259"/>
      <c r="AK55" s="315" t="s">
        <v>520</v>
      </c>
      <c r="AL55" s="316"/>
      <c r="AM55" s="324">
        <v>687122</v>
      </c>
      <c r="AN55" s="325">
        <v>20717</v>
      </c>
      <c r="AO55" s="326">
        <v>-30.7</v>
      </c>
      <c r="AP55" s="327">
        <v>47161</v>
      </c>
      <c r="AQ55" s="328">
        <v>-9.4</v>
      </c>
      <c r="AR55" s="329">
        <v>-21.3</v>
      </c>
    </row>
    <row r="56" spans="1:44" ht="13.2" x14ac:dyDescent="0.2">
      <c r="A56" s="259"/>
      <c r="AK56" s="330"/>
      <c r="AL56" s="331" t="s">
        <v>518</v>
      </c>
      <c r="AM56" s="332">
        <v>556772</v>
      </c>
      <c r="AN56" s="333">
        <v>16787</v>
      </c>
      <c r="AO56" s="334">
        <v>-29</v>
      </c>
      <c r="AP56" s="335">
        <v>24595</v>
      </c>
      <c r="AQ56" s="336">
        <v>-8.6999999999999993</v>
      </c>
      <c r="AR56" s="337">
        <v>-20.3</v>
      </c>
    </row>
    <row r="57" spans="1:44" ht="13.2" x14ac:dyDescent="0.2">
      <c r="A57" s="259"/>
      <c r="AK57" s="315" t="s">
        <v>521</v>
      </c>
      <c r="AL57" s="316"/>
      <c r="AM57" s="324">
        <v>699205</v>
      </c>
      <c r="AN57" s="325">
        <v>20962</v>
      </c>
      <c r="AO57" s="326">
        <v>1.2</v>
      </c>
      <c r="AP57" s="327">
        <v>43423</v>
      </c>
      <c r="AQ57" s="328">
        <v>-7.9</v>
      </c>
      <c r="AR57" s="329">
        <v>9.1</v>
      </c>
    </row>
    <row r="58" spans="1:44" ht="13.2" x14ac:dyDescent="0.2">
      <c r="A58" s="259"/>
      <c r="AK58" s="330"/>
      <c r="AL58" s="331" t="s">
        <v>518</v>
      </c>
      <c r="AM58" s="332">
        <v>591479</v>
      </c>
      <c r="AN58" s="333">
        <v>17732</v>
      </c>
      <c r="AO58" s="334">
        <v>5.6</v>
      </c>
      <c r="AP58" s="335">
        <v>22207</v>
      </c>
      <c r="AQ58" s="336">
        <v>-9.6999999999999993</v>
      </c>
      <c r="AR58" s="337">
        <v>15.3</v>
      </c>
    </row>
    <row r="59" spans="1:44" ht="13.2" x14ac:dyDescent="0.2">
      <c r="A59" s="259"/>
      <c r="AK59" s="315" t="s">
        <v>522</v>
      </c>
      <c r="AL59" s="316"/>
      <c r="AM59" s="324">
        <v>668398</v>
      </c>
      <c r="AN59" s="325">
        <v>19912</v>
      </c>
      <c r="AO59" s="326">
        <v>-5</v>
      </c>
      <c r="AP59" s="327">
        <v>45265</v>
      </c>
      <c r="AQ59" s="328">
        <v>4.2</v>
      </c>
      <c r="AR59" s="329">
        <v>-9.1999999999999993</v>
      </c>
    </row>
    <row r="60" spans="1:44" ht="13.2" x14ac:dyDescent="0.2">
      <c r="A60" s="259"/>
      <c r="AK60" s="330"/>
      <c r="AL60" s="331" t="s">
        <v>518</v>
      </c>
      <c r="AM60" s="332">
        <v>584496</v>
      </c>
      <c r="AN60" s="333">
        <v>17413</v>
      </c>
      <c r="AO60" s="334">
        <v>-1.8</v>
      </c>
      <c r="AP60" s="335">
        <v>22600</v>
      </c>
      <c r="AQ60" s="336">
        <v>1.8</v>
      </c>
      <c r="AR60" s="337">
        <v>-3.6</v>
      </c>
    </row>
    <row r="61" spans="1:44" ht="13.2" x14ac:dyDescent="0.2">
      <c r="A61" s="259"/>
      <c r="AK61" s="315" t="s">
        <v>523</v>
      </c>
      <c r="AL61" s="338"/>
      <c r="AM61" s="324">
        <v>889250</v>
      </c>
      <c r="AN61" s="325">
        <v>26868</v>
      </c>
      <c r="AO61" s="326">
        <v>-10.9</v>
      </c>
      <c r="AP61" s="327">
        <v>47836</v>
      </c>
      <c r="AQ61" s="339">
        <v>-0.7</v>
      </c>
      <c r="AR61" s="329">
        <v>-10.199999999999999</v>
      </c>
    </row>
    <row r="62" spans="1:44" ht="13.2" x14ac:dyDescent="0.2">
      <c r="A62" s="259"/>
      <c r="AK62" s="330"/>
      <c r="AL62" s="331" t="s">
        <v>518</v>
      </c>
      <c r="AM62" s="332">
        <v>692665</v>
      </c>
      <c r="AN62" s="333">
        <v>20912</v>
      </c>
      <c r="AO62" s="334">
        <v>-9.6999999999999993</v>
      </c>
      <c r="AP62" s="335">
        <v>24476</v>
      </c>
      <c r="AQ62" s="336">
        <v>-1.7</v>
      </c>
      <c r="AR62" s="337">
        <v>-8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WGnKk0OGYzQCLNEs68vzO2TeacS/g8UxOSd+9Bb5z8Gb/DfRIqek9KE1iJ1eNotFEYh2IMBxEYVU5FwZs5u6w==" saltValue="78crsvbIQXIBrSsxUFEi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6aZ1nJ1QofSFFDjZ9cGRZ1Qw+8eJqfGuKmSG5rBd7vzXZRHrZ51pnuLFrjx1uHJgvay8HKvIEEA2zZNw29snpQ==" saltValue="uQDHt4NMWEd7GrE/Js9W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9"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ywgbtvXF3k0FI+0eAic9Bn921BHro68tZ0kLLqBSPucw0VLfZMFxivHxCnQTTszaNDxu4HrnofVOaO5nHn6DMg==" saltValue="5f+8Z2/3x+nyRA78wXXm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G49" sqref="G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22.55</v>
      </c>
      <c r="G47" s="12">
        <v>22.92</v>
      </c>
      <c r="H47" s="12">
        <v>28.37</v>
      </c>
      <c r="I47" s="12">
        <v>34.89</v>
      </c>
      <c r="J47" s="13">
        <v>30.22</v>
      </c>
    </row>
    <row r="48" spans="2:10" ht="57.75" customHeight="1" x14ac:dyDescent="0.2">
      <c r="B48" s="14"/>
      <c r="C48" s="1128" t="s">
        <v>4</v>
      </c>
      <c r="D48" s="1128"/>
      <c r="E48" s="1129"/>
      <c r="F48" s="15">
        <v>9.51</v>
      </c>
      <c r="G48" s="16">
        <v>7.93</v>
      </c>
      <c r="H48" s="16">
        <v>9.18</v>
      </c>
      <c r="I48" s="16">
        <v>5.23</v>
      </c>
      <c r="J48" s="17">
        <v>2.63</v>
      </c>
    </row>
    <row r="49" spans="2:10" ht="57.75" customHeight="1" thickBot="1" x14ac:dyDescent="0.25">
      <c r="B49" s="18"/>
      <c r="C49" s="1130" t="s">
        <v>5</v>
      </c>
      <c r="D49" s="1130"/>
      <c r="E49" s="1131"/>
      <c r="F49" s="19" t="s">
        <v>530</v>
      </c>
      <c r="G49" s="20" t="s">
        <v>531</v>
      </c>
      <c r="H49" s="20">
        <v>8.99</v>
      </c>
      <c r="I49" s="20">
        <v>1.74</v>
      </c>
      <c r="J49" s="21" t="s">
        <v>532</v>
      </c>
    </row>
    <row r="50" spans="2:10" ht="13.2" x14ac:dyDescent="0.2"/>
  </sheetData>
  <sheetProtection algorithmName="SHA-512" hashValue="E5sd6ELEozo9Tp5J5hZtNxrkgLmdAZP3hfJLTneJ60h8e5MBUEjxt+4a7MafBCSDXfSqBsJuZWfHysSl71Ew6g==" saltValue="9HFWk2Zk1I0iKplsdY9m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t="s">
        <v>487</v>
      </c>
      <c r="G34" s="33">
        <v>3.21</v>
      </c>
      <c r="H34" s="33">
        <v>3.22</v>
      </c>
      <c r="I34" s="33">
        <v>3.56</v>
      </c>
      <c r="J34" s="34">
        <v>3.35</v>
      </c>
      <c r="K34" s="22"/>
      <c r="L34" s="22"/>
      <c r="M34" s="22"/>
      <c r="N34" s="22"/>
      <c r="O34" s="22"/>
      <c r="P34" s="22"/>
    </row>
    <row r="35" spans="1:16" ht="39" customHeight="1" x14ac:dyDescent="0.2">
      <c r="A35" s="22"/>
      <c r="B35" s="35"/>
      <c r="C35" s="1132" t="s">
        <v>534</v>
      </c>
      <c r="D35" s="1132"/>
      <c r="E35" s="1133"/>
      <c r="F35" s="36">
        <v>9.51</v>
      </c>
      <c r="G35" s="37">
        <v>7.92</v>
      </c>
      <c r="H35" s="37">
        <v>9.17</v>
      </c>
      <c r="I35" s="37">
        <v>5.22</v>
      </c>
      <c r="J35" s="38">
        <v>2.62</v>
      </c>
      <c r="K35" s="22"/>
      <c r="L35" s="22"/>
      <c r="M35" s="22"/>
      <c r="N35" s="22"/>
      <c r="O35" s="22"/>
      <c r="P35" s="22"/>
    </row>
    <row r="36" spans="1:16" ht="39" customHeight="1" x14ac:dyDescent="0.2">
      <c r="A36" s="22"/>
      <c r="B36" s="35"/>
      <c r="C36" s="1132" t="s">
        <v>535</v>
      </c>
      <c r="D36" s="1132"/>
      <c r="E36" s="1133"/>
      <c r="F36" s="36">
        <v>1</v>
      </c>
      <c r="G36" s="37">
        <v>1.67</v>
      </c>
      <c r="H36" s="37">
        <v>1.43</v>
      </c>
      <c r="I36" s="37">
        <v>1.22</v>
      </c>
      <c r="J36" s="38">
        <v>0.85</v>
      </c>
      <c r="K36" s="22"/>
      <c r="L36" s="22"/>
      <c r="M36" s="22"/>
      <c r="N36" s="22"/>
      <c r="O36" s="22"/>
      <c r="P36" s="22"/>
    </row>
    <row r="37" spans="1:16" ht="39" customHeight="1" x14ac:dyDescent="0.2">
      <c r="A37" s="22"/>
      <c r="B37" s="35"/>
      <c r="C37" s="1132" t="s">
        <v>536</v>
      </c>
      <c r="D37" s="1132"/>
      <c r="E37" s="1133"/>
      <c r="F37" s="36">
        <v>3.05</v>
      </c>
      <c r="G37" s="37">
        <v>3.41</v>
      </c>
      <c r="H37" s="37">
        <v>3.38</v>
      </c>
      <c r="I37" s="37">
        <v>2.82</v>
      </c>
      <c r="J37" s="38">
        <v>0.71</v>
      </c>
      <c r="K37" s="22"/>
      <c r="L37" s="22"/>
      <c r="M37" s="22"/>
      <c r="N37" s="22"/>
      <c r="O37" s="22"/>
      <c r="P37" s="22"/>
    </row>
    <row r="38" spans="1:16" ht="39" customHeight="1" x14ac:dyDescent="0.2">
      <c r="A38" s="22"/>
      <c r="B38" s="35"/>
      <c r="C38" s="1132" t="s">
        <v>537</v>
      </c>
      <c r="D38" s="1132"/>
      <c r="E38" s="1133"/>
      <c r="F38" s="36">
        <v>0</v>
      </c>
      <c r="G38" s="37">
        <v>0.01</v>
      </c>
      <c r="H38" s="37">
        <v>0</v>
      </c>
      <c r="I38" s="37">
        <v>0.02</v>
      </c>
      <c r="J38" s="38">
        <v>0.02</v>
      </c>
      <c r="K38" s="22"/>
      <c r="L38" s="22"/>
      <c r="M38" s="22"/>
      <c r="N38" s="22"/>
      <c r="O38" s="22"/>
      <c r="P38" s="22"/>
    </row>
    <row r="39" spans="1:16" ht="39" customHeight="1" x14ac:dyDescent="0.2">
      <c r="A39" s="22"/>
      <c r="B39" s="35"/>
      <c r="C39" s="1132" t="s">
        <v>538</v>
      </c>
      <c r="D39" s="1132"/>
      <c r="E39" s="1133"/>
      <c r="F39" s="36">
        <v>0</v>
      </c>
      <c r="G39" s="37">
        <v>0</v>
      </c>
      <c r="H39" s="37">
        <v>0</v>
      </c>
      <c r="I39" s="37">
        <v>0</v>
      </c>
      <c r="J39" s="38">
        <v>0</v>
      </c>
      <c r="K39" s="22"/>
      <c r="L39" s="22"/>
      <c r="M39" s="22"/>
      <c r="N39" s="22"/>
      <c r="O39" s="22"/>
      <c r="P39" s="22"/>
    </row>
    <row r="40" spans="1:16" ht="39" customHeight="1" x14ac:dyDescent="0.2">
      <c r="A40" s="22"/>
      <c r="B40" s="35"/>
      <c r="C40" s="1132" t="s">
        <v>539</v>
      </c>
      <c r="D40" s="1132"/>
      <c r="E40" s="1133"/>
      <c r="F40" s="36">
        <v>0.01</v>
      </c>
      <c r="G40" s="37">
        <v>0.01</v>
      </c>
      <c r="H40" s="37">
        <v>0.02</v>
      </c>
      <c r="I40" s="37">
        <v>0.01</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0.51</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5mMJ2zRZJX3HnMD/MmWkcWPXZgQE5t6OqH7dTF1JTHYkInM2rdY0yBbjYd/wdHhBspprUFMO7nZZ1rfpXbUqQ==" saltValue="dk8Lt4grRttMjPupoEsX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6" zoomScaleSheetLayoutView="55" workbookViewId="0">
      <selection activeCell="O60" sqref="O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447</v>
      </c>
      <c r="L45" s="58">
        <v>458</v>
      </c>
      <c r="M45" s="58">
        <v>483</v>
      </c>
      <c r="N45" s="58">
        <v>576</v>
      </c>
      <c r="O45" s="59">
        <v>597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121</v>
      </c>
      <c r="L48" s="62">
        <v>114</v>
      </c>
      <c r="M48" s="62">
        <v>123</v>
      </c>
      <c r="N48" s="62">
        <v>136</v>
      </c>
      <c r="O48" s="63">
        <v>144</v>
      </c>
      <c r="P48" s="46"/>
      <c r="Q48" s="46"/>
      <c r="R48" s="46"/>
      <c r="S48" s="46"/>
      <c r="T48" s="46"/>
      <c r="U48" s="46"/>
    </row>
    <row r="49" spans="1:21" ht="30.75" customHeight="1" x14ac:dyDescent="0.2">
      <c r="A49" s="46"/>
      <c r="B49" s="1163"/>
      <c r="C49" s="1164"/>
      <c r="D49" s="60"/>
      <c r="E49" s="1140" t="s">
        <v>14</v>
      </c>
      <c r="F49" s="1140"/>
      <c r="G49" s="1140"/>
      <c r="H49" s="1140"/>
      <c r="I49" s="1140"/>
      <c r="J49" s="1141"/>
      <c r="K49" s="61">
        <v>18</v>
      </c>
      <c r="L49" s="62">
        <v>22</v>
      </c>
      <c r="M49" s="62">
        <v>27</v>
      </c>
      <c r="N49" s="62">
        <v>37</v>
      </c>
      <c r="O49" s="63">
        <v>32</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502</v>
      </c>
      <c r="L52" s="62">
        <v>510</v>
      </c>
      <c r="M52" s="62">
        <v>514</v>
      </c>
      <c r="N52" s="62">
        <v>535</v>
      </c>
      <c r="O52" s="63">
        <v>538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84</v>
      </c>
      <c r="L53" s="67">
        <v>84</v>
      </c>
      <c r="M53" s="67">
        <v>119</v>
      </c>
      <c r="N53" s="67">
        <v>214</v>
      </c>
      <c r="O53" s="68">
        <v>235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487</v>
      </c>
      <c r="L58" s="82" t="s">
        <v>547</v>
      </c>
      <c r="M58" s="82" t="s">
        <v>547</v>
      </c>
      <c r="N58" s="82" t="s">
        <v>547</v>
      </c>
      <c r="O58" s="83" t="s">
        <v>547</v>
      </c>
    </row>
    <row r="59" spans="1:21" ht="31.5" customHeight="1" x14ac:dyDescent="0.2">
      <c r="B59" s="1148"/>
      <c r="C59" s="1149"/>
      <c r="D59" s="1155" t="s">
        <v>26</v>
      </c>
      <c r="E59" s="1156"/>
      <c r="F59" s="1156"/>
      <c r="G59" s="1156"/>
      <c r="H59" s="1156"/>
      <c r="I59" s="1156"/>
      <c r="J59" s="1157"/>
      <c r="K59" s="84" t="s">
        <v>547</v>
      </c>
      <c r="L59" s="85" t="s">
        <v>547</v>
      </c>
      <c r="M59" s="85" t="s">
        <v>547</v>
      </c>
      <c r="N59" s="85" t="s">
        <v>547</v>
      </c>
      <c r="O59" s="86" t="s">
        <v>547</v>
      </c>
    </row>
    <row r="60" spans="1:21" ht="31.5" customHeight="1" thickBot="1" x14ac:dyDescent="0.25">
      <c r="B60" s="1150"/>
      <c r="C60" s="1151"/>
      <c r="D60" s="1158" t="s">
        <v>27</v>
      </c>
      <c r="E60" s="1159"/>
      <c r="F60" s="1159"/>
      <c r="G60" s="1159"/>
      <c r="H60" s="1159"/>
      <c r="I60" s="1159"/>
      <c r="J60" s="1160"/>
      <c r="K60" s="87" t="s">
        <v>547</v>
      </c>
      <c r="L60" s="88" t="s">
        <v>547</v>
      </c>
      <c r="M60" s="88" t="s">
        <v>547</v>
      </c>
      <c r="N60" s="88" t="s">
        <v>547</v>
      </c>
      <c r="O60" s="89" t="s">
        <v>547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nDEnYo2SBeeH0COEyscDFOX4sbIA0wfrF3w7pEWM753AG95SJmVyD2WMUnXQoU6uqHClAXKfTrae7jsN3mmrw==" saltValue="rPMtOtuxLY4O4iCZdd+A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6858</v>
      </c>
      <c r="J41" s="343">
        <v>7034</v>
      </c>
      <c r="K41" s="343">
        <v>7301</v>
      </c>
      <c r="L41" s="343">
        <v>7025</v>
      </c>
      <c r="M41" s="344">
        <v>6603</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2788</v>
      </c>
      <c r="J43" s="346">
        <v>2820</v>
      </c>
      <c r="K43" s="346">
        <v>3044</v>
      </c>
      <c r="L43" s="346">
        <v>3265</v>
      </c>
      <c r="M43" s="347">
        <v>3382</v>
      </c>
    </row>
    <row r="44" spans="2:13" ht="27.75" customHeight="1" x14ac:dyDescent="0.2">
      <c r="B44" s="1171"/>
      <c r="C44" s="1172"/>
      <c r="D44" s="104"/>
      <c r="E44" s="1175" t="s">
        <v>34</v>
      </c>
      <c r="F44" s="1175"/>
      <c r="G44" s="1175"/>
      <c r="H44" s="1176"/>
      <c r="I44" s="345">
        <v>188</v>
      </c>
      <c r="J44" s="346">
        <v>236</v>
      </c>
      <c r="K44" s="346">
        <v>269</v>
      </c>
      <c r="L44" s="346">
        <v>238</v>
      </c>
      <c r="M44" s="347">
        <v>220</v>
      </c>
    </row>
    <row r="45" spans="2:13" ht="27.75" customHeight="1" x14ac:dyDescent="0.2">
      <c r="B45" s="1171"/>
      <c r="C45" s="1172"/>
      <c r="D45" s="104"/>
      <c r="E45" s="1175" t="s">
        <v>35</v>
      </c>
      <c r="F45" s="1175"/>
      <c r="G45" s="1175"/>
      <c r="H45" s="1176"/>
      <c r="I45" s="345" t="s">
        <v>487</v>
      </c>
      <c r="J45" s="346" t="s">
        <v>487</v>
      </c>
      <c r="K45" s="346" t="s">
        <v>487</v>
      </c>
      <c r="L45" s="346" t="s">
        <v>487</v>
      </c>
      <c r="M45" s="347" t="s">
        <v>487</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2561</v>
      </c>
      <c r="J50" s="346">
        <v>2400</v>
      </c>
      <c r="K50" s="346">
        <v>2853</v>
      </c>
      <c r="L50" s="346">
        <v>3207</v>
      </c>
      <c r="M50" s="347">
        <v>3012</v>
      </c>
    </row>
    <row r="51" spans="2:13" ht="27.75" customHeight="1" x14ac:dyDescent="0.2">
      <c r="B51" s="1171"/>
      <c r="C51" s="1172"/>
      <c r="D51" s="104"/>
      <c r="E51" s="1175" t="s">
        <v>42</v>
      </c>
      <c r="F51" s="1175"/>
      <c r="G51" s="1175"/>
      <c r="H51" s="1176"/>
      <c r="I51" s="345" t="s">
        <v>487</v>
      </c>
      <c r="J51" s="346" t="s">
        <v>487</v>
      </c>
      <c r="K51" s="346" t="s">
        <v>487</v>
      </c>
      <c r="L51" s="346" t="s">
        <v>487</v>
      </c>
      <c r="M51" s="347" t="s">
        <v>487</v>
      </c>
    </row>
    <row r="52" spans="2:13" ht="27.75" customHeight="1" x14ac:dyDescent="0.2">
      <c r="B52" s="1173"/>
      <c r="C52" s="1174"/>
      <c r="D52" s="104"/>
      <c r="E52" s="1175" t="s">
        <v>43</v>
      </c>
      <c r="F52" s="1175"/>
      <c r="G52" s="1175"/>
      <c r="H52" s="1176"/>
      <c r="I52" s="345">
        <v>6753</v>
      </c>
      <c r="J52" s="346">
        <v>6835</v>
      </c>
      <c r="K52" s="346">
        <v>6952</v>
      </c>
      <c r="L52" s="346">
        <v>6752</v>
      </c>
      <c r="M52" s="347">
        <v>6212</v>
      </c>
    </row>
    <row r="53" spans="2:13" ht="27.75" customHeight="1" thickBot="1" x14ac:dyDescent="0.25">
      <c r="B53" s="1177" t="s">
        <v>19</v>
      </c>
      <c r="C53" s="1178"/>
      <c r="D53" s="108"/>
      <c r="E53" s="1179" t="s">
        <v>44</v>
      </c>
      <c r="F53" s="1179"/>
      <c r="G53" s="1179"/>
      <c r="H53" s="1180"/>
      <c r="I53" s="348">
        <v>521</v>
      </c>
      <c r="J53" s="349">
        <v>855</v>
      </c>
      <c r="K53" s="349">
        <v>809</v>
      </c>
      <c r="L53" s="349">
        <v>569</v>
      </c>
      <c r="M53" s="350">
        <v>980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kp4IY+cbzEwt586lbWkjKl59YfRYztxPqvk211GBIo6mhCWl3mXr7HSHin4RBeR5Unmbx418ExpRbJVkyIKiA==" saltValue="tR7PXxOImb9J9p0/jvId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1834</v>
      </c>
      <c r="G55" s="120">
        <v>2207</v>
      </c>
      <c r="H55" s="121">
        <v>1972</v>
      </c>
    </row>
    <row r="56" spans="2:8" ht="52.5" customHeight="1" x14ac:dyDescent="0.2">
      <c r="B56" s="122"/>
      <c r="C56" s="1198" t="s">
        <v>47</v>
      </c>
      <c r="D56" s="1198"/>
      <c r="E56" s="1199"/>
      <c r="F56" s="123">
        <v>21</v>
      </c>
      <c r="G56" s="123">
        <v>21</v>
      </c>
      <c r="H56" s="124">
        <v>54</v>
      </c>
    </row>
    <row r="57" spans="2:8" ht="53.25" customHeight="1" x14ac:dyDescent="0.2">
      <c r="B57" s="122"/>
      <c r="C57" s="1200" t="s">
        <v>48</v>
      </c>
      <c r="D57" s="1200"/>
      <c r="E57" s="1201"/>
      <c r="F57" s="125">
        <v>305</v>
      </c>
      <c r="G57" s="125">
        <v>279</v>
      </c>
      <c r="H57" s="126">
        <v>308</v>
      </c>
    </row>
    <row r="58" spans="2:8" ht="45.75" customHeight="1" x14ac:dyDescent="0.2">
      <c r="B58" s="127"/>
      <c r="C58" s="1188" t="s">
        <v>557</v>
      </c>
      <c r="D58" s="1189"/>
      <c r="E58" s="1190"/>
      <c r="F58" s="128">
        <v>210</v>
      </c>
      <c r="G58" s="128">
        <v>198</v>
      </c>
      <c r="H58" s="129">
        <v>198</v>
      </c>
    </row>
    <row r="59" spans="2:8" ht="45.75" customHeight="1" x14ac:dyDescent="0.2">
      <c r="B59" s="127"/>
      <c r="C59" s="1188" t="s">
        <v>558</v>
      </c>
      <c r="D59" s="1189"/>
      <c r="E59" s="1190"/>
      <c r="F59" s="128">
        <v>55</v>
      </c>
      <c r="G59" s="128">
        <v>55</v>
      </c>
      <c r="H59" s="129">
        <v>55</v>
      </c>
    </row>
    <row r="60" spans="2:8" ht="45.75" customHeight="1" x14ac:dyDescent="0.2">
      <c r="B60" s="127"/>
      <c r="C60" s="1188" t="s">
        <v>559</v>
      </c>
      <c r="D60" s="1189"/>
      <c r="E60" s="1190"/>
      <c r="F60" s="128" t="s">
        <v>547</v>
      </c>
      <c r="G60" s="128">
        <v>0</v>
      </c>
      <c r="H60" s="129">
        <v>30</v>
      </c>
    </row>
    <row r="61" spans="2:8" ht="45.75" customHeight="1" x14ac:dyDescent="0.2">
      <c r="B61" s="127"/>
      <c r="C61" s="1188" t="s">
        <v>560</v>
      </c>
      <c r="D61" s="1189"/>
      <c r="E61" s="1190"/>
      <c r="F61" s="128">
        <v>21</v>
      </c>
      <c r="G61" s="128">
        <v>21</v>
      </c>
      <c r="H61" s="129">
        <v>21</v>
      </c>
    </row>
    <row r="62" spans="2:8" ht="45.75" customHeight="1" thickBot="1" x14ac:dyDescent="0.25">
      <c r="B62" s="130"/>
      <c r="C62" s="1191" t="s">
        <v>561</v>
      </c>
      <c r="D62" s="1192"/>
      <c r="E62" s="1193"/>
      <c r="F62" s="131" t="s">
        <v>547</v>
      </c>
      <c r="G62" s="131" t="s">
        <v>547</v>
      </c>
      <c r="H62" s="132">
        <v>3</v>
      </c>
    </row>
    <row r="63" spans="2:8" ht="52.5" customHeight="1" thickBot="1" x14ac:dyDescent="0.25">
      <c r="B63" s="133"/>
      <c r="C63" s="1194" t="s">
        <v>49</v>
      </c>
      <c r="D63" s="1194"/>
      <c r="E63" s="1195"/>
      <c r="F63" s="134">
        <v>2159</v>
      </c>
      <c r="G63" s="134">
        <v>2506</v>
      </c>
      <c r="H63" s="135">
        <v>2334</v>
      </c>
    </row>
    <row r="64" spans="2:8" ht="13.2" x14ac:dyDescent="0.2"/>
  </sheetData>
  <sheetProtection algorithmName="SHA-512" hashValue="JF+jeIKuJxKkr579bJGj27VLBqR4TOBZ8psAsOP48nfiE1TmBuD2tN4JY6ms/CHpwUPnXZl+bCgoQ1zwGaX/eQ==" saltValue="D317+nXjJKjJCHdQkUx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42841</v>
      </c>
      <c r="E3" s="154"/>
      <c r="F3" s="155">
        <v>51264</v>
      </c>
      <c r="G3" s="156"/>
      <c r="H3" s="157"/>
    </row>
    <row r="4" spans="1:8" x14ac:dyDescent="0.2">
      <c r="A4" s="158"/>
      <c r="B4" s="159"/>
      <c r="C4" s="160"/>
      <c r="D4" s="161">
        <v>28972</v>
      </c>
      <c r="E4" s="162"/>
      <c r="F4" s="163">
        <v>26040</v>
      </c>
      <c r="G4" s="164"/>
      <c r="H4" s="165"/>
    </row>
    <row r="5" spans="1:8" x14ac:dyDescent="0.2">
      <c r="A5" s="146" t="s">
        <v>519</v>
      </c>
      <c r="B5" s="151"/>
      <c r="C5" s="152"/>
      <c r="D5" s="153">
        <v>29908</v>
      </c>
      <c r="E5" s="154"/>
      <c r="F5" s="155">
        <v>52068</v>
      </c>
      <c r="G5" s="156"/>
      <c r="H5" s="157"/>
    </row>
    <row r="6" spans="1:8" x14ac:dyDescent="0.2">
      <c r="A6" s="158"/>
      <c r="B6" s="159"/>
      <c r="C6" s="160"/>
      <c r="D6" s="161">
        <v>23656</v>
      </c>
      <c r="E6" s="162"/>
      <c r="F6" s="163">
        <v>26936</v>
      </c>
      <c r="G6" s="164"/>
      <c r="H6" s="165"/>
    </row>
    <row r="7" spans="1:8" x14ac:dyDescent="0.2">
      <c r="A7" s="146" t="s">
        <v>520</v>
      </c>
      <c r="B7" s="151"/>
      <c r="C7" s="152"/>
      <c r="D7" s="153">
        <v>20717</v>
      </c>
      <c r="E7" s="154"/>
      <c r="F7" s="155">
        <v>47161</v>
      </c>
      <c r="G7" s="156"/>
      <c r="H7" s="157"/>
    </row>
    <row r="8" spans="1:8" x14ac:dyDescent="0.2">
      <c r="A8" s="158"/>
      <c r="B8" s="159"/>
      <c r="C8" s="160"/>
      <c r="D8" s="161">
        <v>16787</v>
      </c>
      <c r="E8" s="162"/>
      <c r="F8" s="163">
        <v>24595</v>
      </c>
      <c r="G8" s="164"/>
      <c r="H8" s="165"/>
    </row>
    <row r="9" spans="1:8" x14ac:dyDescent="0.2">
      <c r="A9" s="146" t="s">
        <v>521</v>
      </c>
      <c r="B9" s="151"/>
      <c r="C9" s="152"/>
      <c r="D9" s="153">
        <v>20962</v>
      </c>
      <c r="E9" s="154"/>
      <c r="F9" s="155">
        <v>43423</v>
      </c>
      <c r="G9" s="156"/>
      <c r="H9" s="157"/>
    </row>
    <row r="10" spans="1:8" x14ac:dyDescent="0.2">
      <c r="A10" s="158"/>
      <c r="B10" s="159"/>
      <c r="C10" s="160"/>
      <c r="D10" s="161">
        <v>17732</v>
      </c>
      <c r="E10" s="162"/>
      <c r="F10" s="163">
        <v>22207</v>
      </c>
      <c r="G10" s="164"/>
      <c r="H10" s="165"/>
    </row>
    <row r="11" spans="1:8" x14ac:dyDescent="0.2">
      <c r="A11" s="146" t="s">
        <v>522</v>
      </c>
      <c r="B11" s="151"/>
      <c r="C11" s="152"/>
      <c r="D11" s="153">
        <v>19912</v>
      </c>
      <c r="E11" s="154"/>
      <c r="F11" s="155">
        <v>45265</v>
      </c>
      <c r="G11" s="156"/>
      <c r="H11" s="157"/>
    </row>
    <row r="12" spans="1:8" x14ac:dyDescent="0.2">
      <c r="A12" s="158"/>
      <c r="B12" s="159"/>
      <c r="C12" s="166"/>
      <c r="D12" s="161">
        <v>17413</v>
      </c>
      <c r="E12" s="162"/>
      <c r="F12" s="163">
        <v>22600</v>
      </c>
      <c r="G12" s="164"/>
      <c r="H12" s="165"/>
    </row>
    <row r="13" spans="1:8" x14ac:dyDescent="0.2">
      <c r="A13" s="146"/>
      <c r="B13" s="151"/>
      <c r="C13" s="152"/>
      <c r="D13" s="153">
        <v>26868</v>
      </c>
      <c r="E13" s="154"/>
      <c r="F13" s="155">
        <v>47836</v>
      </c>
      <c r="G13" s="167"/>
      <c r="H13" s="157"/>
    </row>
    <row r="14" spans="1:8" x14ac:dyDescent="0.2">
      <c r="A14" s="158"/>
      <c r="B14" s="159"/>
      <c r="C14" s="160"/>
      <c r="D14" s="161">
        <v>20912</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9.51</v>
      </c>
      <c r="C19" s="168">
        <f>ROUND(VALUE(SUBSTITUTE(実質収支比率等に係る経年分析!G$48,"▲","-")),2)</f>
        <v>7.93</v>
      </c>
      <c r="D19" s="168">
        <f>ROUND(VALUE(SUBSTITUTE(実質収支比率等に係る経年分析!H$48,"▲","-")),2)</f>
        <v>9.18</v>
      </c>
      <c r="E19" s="168">
        <f>ROUND(VALUE(SUBSTITUTE(実質収支比率等に係る経年分析!I$48,"▲","-")),2)</f>
        <v>5.23</v>
      </c>
      <c r="F19" s="168">
        <f>ROUND(VALUE(SUBSTITUTE(実質収支比率等に係る経年分析!J$48,"▲","-")),2)</f>
        <v>2.63</v>
      </c>
    </row>
    <row r="20" spans="1:11" x14ac:dyDescent="0.2">
      <c r="A20" s="168" t="s">
        <v>53</v>
      </c>
      <c r="B20" s="168">
        <f>ROUND(VALUE(SUBSTITUTE(実質収支比率等に係る経年分析!F$47,"▲","-")),2)</f>
        <v>22.55</v>
      </c>
      <c r="C20" s="168">
        <f>ROUND(VALUE(SUBSTITUTE(実質収支比率等に係る経年分析!G$47,"▲","-")),2)</f>
        <v>22.92</v>
      </c>
      <c r="D20" s="168">
        <f>ROUND(VALUE(SUBSTITUTE(実質収支比率等に係る経年分析!H$47,"▲","-")),2)</f>
        <v>28.37</v>
      </c>
      <c r="E20" s="168">
        <f>ROUND(VALUE(SUBSTITUTE(実質収支比率等に係る経年分析!I$47,"▲","-")),2)</f>
        <v>34.89</v>
      </c>
      <c r="F20" s="168">
        <f>ROUND(VALUE(SUBSTITUTE(実質収支比率等に係る経年分析!J$47,"▲","-")),2)</f>
        <v>30.22</v>
      </c>
    </row>
    <row r="21" spans="1:11" x14ac:dyDescent="0.2">
      <c r="A21" s="168" t="s">
        <v>54</v>
      </c>
      <c r="B21" s="168">
        <f>IF(ISNUMBER(VALUE(SUBSTITUTE(実質収支比率等に係る経年分析!F$49,"▲","-"))),ROUND(VALUE(SUBSTITUTE(実質収支比率等に係る経年分析!F$49,"▲","-")),2),NA())</f>
        <v>-3.16</v>
      </c>
      <c r="C21" s="168">
        <f>IF(ISNUMBER(VALUE(SUBSTITUTE(実質収支比率等に係る経年分析!G$49,"▲","-"))),ROUND(VALUE(SUBSTITUTE(実質収支比率等に係る経年分析!G$49,"▲","-")),2),NA())</f>
        <v>-0.01</v>
      </c>
      <c r="D21" s="168">
        <f>IF(ISNUMBER(VALUE(SUBSTITUTE(実質収支比率等に係る経年分析!H$49,"▲","-"))),ROUND(VALUE(SUBSTITUTE(実質収支比率等に係る経年分析!H$49,"▲","-")),2),NA())</f>
        <v>8.99</v>
      </c>
      <c r="E21" s="168">
        <f>IF(ISNUMBER(VALUE(SUBSTITUTE(実質収支比率等に係る経年分析!I$49,"▲","-"))),ROUND(VALUE(SUBSTITUTE(実質収支比率等に係る経年分析!I$49,"▲","-")),2),NA())</f>
        <v>1.74</v>
      </c>
      <c r="F21" s="168">
        <f>IF(ISNUMBER(VALUE(SUBSTITUTE(実質収支比率等に係る経年分析!J$49,"▲","-"))),ROUND(VALUE(SUBSTITUTE(実質収支比率等に係る経年分析!J$49,"▲","-")),2),NA())</f>
        <v>-6.03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0.51</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土地取得特別会計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3.38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2">
      <c r="A34" s="169" t="str">
        <f>IF(連結実質赤字比率に係る赤字・黒字の構成分析!C$36="",NA(),連結実質赤字比率に係る赤字・黒字の構成分析!C$36)</f>
        <v>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9.51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9.17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2.62</v>
      </c>
    </row>
    <row r="36" spans="1:16" x14ac:dyDescent="0.2">
      <c r="A36" s="169" t="str">
        <f>IF(連結実質赤字比率に係る赤字・黒字の構成分析!C$34="",NA(),連結実質赤字比率に係る赤字・黒字の構成分析!C$34)</f>
        <v>大治町下水道事業会計</v>
      </c>
      <c r="B36" s="169" t="e">
        <f>IF(ROUND(VALUE(SUBSTITUTE(連結実質赤字比率に係る赤字・黒字の構成分析!F$34,"▲", "-")), 2) &lt; 0, ABS(ROUND(VALUE(SUBSTITUTE(連結実質赤字比率に係る赤字・黒字の構成分析!F$34,"▲", "-")), 2)), NA())</f>
        <v>#VALUE!</v>
      </c>
      <c r="C36" s="169" t="e">
        <f>IF(ROUND(VALUE(SUBSTITUTE(連結実質赤字比率に係る赤字・黒字の構成分析!F$34,"▲", "-")), 2) &gt;= 0, ABS(ROUND(VALUE(SUBSTITUTE(連結実質赤字比率に係る赤字・黒字の構成分析!F$34,"▲", "-")), 2)), NA())</f>
        <v>#VALUE!</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3.22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3.35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502</v>
      </c>
      <c r="E42" s="170"/>
      <c r="F42" s="170"/>
      <c r="G42" s="170">
        <f>'実質公債費比率（分子）の構造'!L$52</f>
        <v>510</v>
      </c>
      <c r="H42" s="170"/>
      <c r="I42" s="170"/>
      <c r="J42" s="170">
        <f>'実質公債費比率（分子）の構造'!M$52</f>
        <v>514</v>
      </c>
      <c r="K42" s="170"/>
      <c r="L42" s="170"/>
      <c r="M42" s="170">
        <f>'実質公債費比率（分子）の構造'!N$52</f>
        <v>535</v>
      </c>
      <c r="N42" s="170"/>
      <c r="O42" s="170"/>
      <c r="P42" s="170">
        <f>'実質公債費比率（分子）の構造'!O$52</f>
        <v>538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18</v>
      </c>
      <c r="C45" s="170"/>
      <c r="D45" s="170"/>
      <c r="E45" s="170">
        <f>'実質公債費比率（分子）の構造'!L$49</f>
        <v>22</v>
      </c>
      <c r="F45" s="170"/>
      <c r="G45" s="170"/>
      <c r="H45" s="170">
        <f>'実質公債費比率（分子）の構造'!M$49</f>
        <v>27</v>
      </c>
      <c r="I45" s="170"/>
      <c r="J45" s="170"/>
      <c r="K45" s="170">
        <f>'実質公債費比率（分子）の構造'!N$49</f>
        <v>37</v>
      </c>
      <c r="L45" s="170"/>
      <c r="M45" s="170"/>
      <c r="N45" s="170">
        <f>'実質公債費比率（分子）の構造'!O$49</f>
        <v>32</v>
      </c>
      <c r="O45" s="170"/>
      <c r="P45" s="170"/>
    </row>
    <row r="46" spans="1:16" x14ac:dyDescent="0.2">
      <c r="A46" s="170" t="s">
        <v>64</v>
      </c>
      <c r="B46" s="170">
        <f>'実質公債費比率（分子）の構造'!K$48</f>
        <v>121</v>
      </c>
      <c r="C46" s="170"/>
      <c r="D46" s="170"/>
      <c r="E46" s="170">
        <f>'実質公債費比率（分子）の構造'!L$48</f>
        <v>114</v>
      </c>
      <c r="F46" s="170"/>
      <c r="G46" s="170"/>
      <c r="H46" s="170">
        <f>'実質公債費比率（分子）の構造'!M$48</f>
        <v>123</v>
      </c>
      <c r="I46" s="170"/>
      <c r="J46" s="170"/>
      <c r="K46" s="170">
        <f>'実質公債費比率（分子）の構造'!N$48</f>
        <v>136</v>
      </c>
      <c r="L46" s="170"/>
      <c r="M46" s="170"/>
      <c r="N46" s="170">
        <f>'実質公債費比率（分子）の構造'!O$48</f>
        <v>144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447</v>
      </c>
      <c r="C49" s="170"/>
      <c r="D49" s="170"/>
      <c r="E49" s="170">
        <f>'実質公債費比率（分子）の構造'!L$45</f>
        <v>458</v>
      </c>
      <c r="F49" s="170"/>
      <c r="G49" s="170"/>
      <c r="H49" s="170">
        <f>'実質公債費比率（分子）の構造'!M$45</f>
        <v>483</v>
      </c>
      <c r="I49" s="170"/>
      <c r="J49" s="170"/>
      <c r="K49" s="170">
        <f>'実質公債費比率（分子）の構造'!N$45</f>
        <v>576</v>
      </c>
      <c r="L49" s="170"/>
      <c r="M49" s="170"/>
      <c r="N49" s="170">
        <f>'実質公債費比率（分子）の構造'!O$45</f>
        <v>597</v>
      </c>
      <c r="O49" s="170"/>
      <c r="P49" s="170"/>
    </row>
    <row r="50" spans="1:16" x14ac:dyDescent="0.2">
      <c r="A50" s="170" t="s">
        <v>67</v>
      </c>
      <c r="B50" s="170" t="e">
        <f>NA()</f>
        <v>#N/A</v>
      </c>
      <c r="C50" s="170">
        <f>IF(ISNUMBER('実質公債費比率（分子）の構造'!K$53),'実質公債費比率（分子）の構造'!K$53,NA())</f>
        <v>84</v>
      </c>
      <c r="D50" s="170" t="e">
        <f>NA()</f>
        <v>#N/A</v>
      </c>
      <c r="E50" s="170" t="e">
        <f>NA()</f>
        <v>#N/A</v>
      </c>
      <c r="F50" s="170">
        <f>IF(ISNUMBER('実質公債費比率（分子）の構造'!L$53),'実質公債費比率（分子）の構造'!L$53,NA())</f>
        <v>84</v>
      </c>
      <c r="G50" s="170" t="e">
        <f>NA()</f>
        <v>#N/A</v>
      </c>
      <c r="H50" s="170" t="e">
        <f>NA()</f>
        <v>#N/A</v>
      </c>
      <c r="I50" s="170">
        <f>IF(ISNUMBER('実質公債費比率（分子）の構造'!M$53),'実質公債費比率（分子）の構造'!M$53,NA())</f>
        <v>119</v>
      </c>
      <c r="J50" s="170" t="e">
        <f>NA()</f>
        <v>#N/A</v>
      </c>
      <c r="K50" s="170" t="e">
        <f>NA()</f>
        <v>#N/A</v>
      </c>
      <c r="L50" s="170">
        <f>IF(ISNUMBER('実質公債費比率（分子）の構造'!N$53),'実質公債費比率（分子）の構造'!N$53,NA())</f>
        <v>214</v>
      </c>
      <c r="M50" s="170" t="e">
        <f>NA()</f>
        <v>#N/A</v>
      </c>
      <c r="N50" s="170" t="e">
        <f>NA()</f>
        <v>#N/A</v>
      </c>
      <c r="O50" s="170">
        <f>IF(ISNUMBER('実質公債費比率（分子）の構造'!O$53),'実質公債費比率（分子）の構造'!O$53,NA())</f>
        <v>235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6753</v>
      </c>
      <c r="E56" s="169"/>
      <c r="F56" s="169"/>
      <c r="G56" s="169">
        <f>'将来負担比率（分子）の構造'!J$52</f>
        <v>6835</v>
      </c>
      <c r="H56" s="169"/>
      <c r="I56" s="169"/>
      <c r="J56" s="169">
        <f>'将来負担比率（分子）の構造'!K$52</f>
        <v>6952</v>
      </c>
      <c r="K56" s="169"/>
      <c r="L56" s="169"/>
      <c r="M56" s="169">
        <f>'将来負担比率（分子）の構造'!L$52</f>
        <v>6752</v>
      </c>
      <c r="N56" s="169"/>
      <c r="O56" s="169"/>
      <c r="P56" s="169">
        <f>'将来負担比率（分子）の構造'!M$52</f>
        <v>6212</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2561</v>
      </c>
      <c r="E58" s="169"/>
      <c r="F58" s="169"/>
      <c r="G58" s="169">
        <f>'将来負担比率（分子）の構造'!J$50</f>
        <v>2400</v>
      </c>
      <c r="H58" s="169"/>
      <c r="I58" s="169"/>
      <c r="J58" s="169">
        <f>'将来負担比率（分子）の構造'!K$50</f>
        <v>2853</v>
      </c>
      <c r="K58" s="169"/>
      <c r="L58" s="169"/>
      <c r="M58" s="169">
        <f>'将来負担比率（分子）の構造'!L$50</f>
        <v>3207</v>
      </c>
      <c r="N58" s="169"/>
      <c r="O58" s="169"/>
      <c r="P58" s="169">
        <f>'将来負担比率（分子）の構造'!M$50</f>
        <v>3012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34</v>
      </c>
      <c r="B63" s="169">
        <f>'将来負担比率（分子）の構造'!I$44</f>
        <v>188</v>
      </c>
      <c r="C63" s="169"/>
      <c r="D63" s="169"/>
      <c r="E63" s="169">
        <f>'将来負担比率（分子）の構造'!J$44</f>
        <v>236</v>
      </c>
      <c r="F63" s="169"/>
      <c r="G63" s="169"/>
      <c r="H63" s="169">
        <f>'将来負担比率（分子）の構造'!K$44</f>
        <v>269</v>
      </c>
      <c r="I63" s="169"/>
      <c r="J63" s="169"/>
      <c r="K63" s="169">
        <f>'将来負担比率（分子）の構造'!L$44</f>
        <v>238</v>
      </c>
      <c r="L63" s="169"/>
      <c r="M63" s="169"/>
      <c r="N63" s="169">
        <f>'将来負担比率（分子）の構造'!M$44</f>
        <v>220</v>
      </c>
      <c r="O63" s="169"/>
      <c r="P63" s="169"/>
    </row>
    <row r="64" spans="1:16" x14ac:dyDescent="0.2">
      <c r="A64" s="169" t="s">
        <v>33</v>
      </c>
      <c r="B64" s="169">
        <f>'将来負担比率（分子）の構造'!I$43</f>
        <v>2788</v>
      </c>
      <c r="C64" s="169"/>
      <c r="D64" s="169"/>
      <c r="E64" s="169">
        <f>'将来負担比率（分子）の構造'!J$43</f>
        <v>2820</v>
      </c>
      <c r="F64" s="169"/>
      <c r="G64" s="169"/>
      <c r="H64" s="169">
        <f>'将来負担比率（分子）の構造'!K$43</f>
        <v>3044</v>
      </c>
      <c r="I64" s="169"/>
      <c r="J64" s="169"/>
      <c r="K64" s="169">
        <f>'将来負担比率（分子）の構造'!L$43</f>
        <v>3265</v>
      </c>
      <c r="L64" s="169"/>
      <c r="M64" s="169"/>
      <c r="N64" s="169">
        <f>'将来負担比率（分子）の構造'!M$43</f>
        <v>3382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6858</v>
      </c>
      <c r="C66" s="169"/>
      <c r="D66" s="169"/>
      <c r="E66" s="169">
        <f>'将来負担比率（分子）の構造'!J$41</f>
        <v>7034</v>
      </c>
      <c r="F66" s="169"/>
      <c r="G66" s="169"/>
      <c r="H66" s="169">
        <f>'将来負担比率（分子）の構造'!K$41</f>
        <v>7301</v>
      </c>
      <c r="I66" s="169"/>
      <c r="J66" s="169"/>
      <c r="K66" s="169">
        <f>'将来負担比率（分子）の構造'!L$41</f>
        <v>7025</v>
      </c>
      <c r="L66" s="169"/>
      <c r="M66" s="169"/>
      <c r="N66" s="169">
        <f>'将来負担比率（分子）の構造'!M$41</f>
        <v>6603</v>
      </c>
      <c r="O66" s="169"/>
      <c r="P66" s="169"/>
    </row>
    <row r="67" spans="1:16" x14ac:dyDescent="0.2">
      <c r="A67" s="169" t="s">
        <v>71</v>
      </c>
      <c r="B67" s="169" t="e">
        <f>NA()</f>
        <v>#N/A</v>
      </c>
      <c r="C67" s="169">
        <f>IF(ISNUMBER('将来負担比率（分子）の構造'!I$53), IF('将来負担比率（分子）の構造'!I$53 &lt; 0, 0, '将来負担比率（分子）の構造'!I$53), NA())</f>
        <v>521</v>
      </c>
      <c r="D67" s="169" t="e">
        <f>NA()</f>
        <v>#N/A</v>
      </c>
      <c r="E67" s="169" t="e">
        <f>NA()</f>
        <v>#N/A</v>
      </c>
      <c r="F67" s="169">
        <f>IF(ISNUMBER('将来負担比率（分子）の構造'!J$53), IF('将来負担比率（分子）の構造'!J$53 &lt; 0, 0, '将来負担比率（分子）の構造'!J$53), NA())</f>
        <v>855</v>
      </c>
      <c r="G67" s="169" t="e">
        <f>NA()</f>
        <v>#N/A</v>
      </c>
      <c r="H67" s="169" t="e">
        <f>NA()</f>
        <v>#N/A</v>
      </c>
      <c r="I67" s="169">
        <f>IF(ISNUMBER('将来負担比率（分子）の構造'!K$53), IF('将来負担比率（分子）の構造'!K$53 &lt; 0, 0, '将来負担比率（分子）の構造'!K$53), NA())</f>
        <v>809</v>
      </c>
      <c r="J67" s="169" t="e">
        <f>NA()</f>
        <v>#N/A</v>
      </c>
      <c r="K67" s="169" t="e">
        <f>NA()</f>
        <v>#N/A</v>
      </c>
      <c r="L67" s="169">
        <f>IF(ISNUMBER('将来負担比率（分子）の構造'!L$53), IF('将来負担比率（分子）の構造'!L$53 &lt; 0, 0, '将来負担比率（分子）の構造'!L$53), NA())</f>
        <v>569</v>
      </c>
      <c r="M67" s="169" t="e">
        <f>NA()</f>
        <v>#N/A</v>
      </c>
      <c r="N67" s="169" t="e">
        <f>NA()</f>
        <v>#N/A</v>
      </c>
      <c r="O67" s="169">
        <f>IF(ISNUMBER('将来負担比率（分子）の構造'!M$53), IF('将来負担比率（分子）の構造'!M$53 &lt; 0, 0, '将来負担比率（分子）の構造'!M$53), NA())</f>
        <v>980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1834</v>
      </c>
      <c r="C72" s="173">
        <f>基金残高に係る経年分析!G55</f>
        <v>2207</v>
      </c>
      <c r="D72" s="173">
        <f>基金残高に係る経年分析!H55</f>
        <v>1972</v>
      </c>
    </row>
    <row r="73" spans="1:16" x14ac:dyDescent="0.2">
      <c r="A73" s="172" t="s">
        <v>74</v>
      </c>
      <c r="B73" s="173">
        <f>基金残高に係る経年分析!F56</f>
        <v>21</v>
      </c>
      <c r="C73" s="173">
        <f>基金残高に係る経年分析!G56</f>
        <v>21</v>
      </c>
      <c r="D73" s="173">
        <f>基金残高に係る経年分析!H56</f>
        <v>54</v>
      </c>
    </row>
    <row r="74" spans="1:16" x14ac:dyDescent="0.2">
      <c r="A74" s="172" t="s">
        <v>75</v>
      </c>
      <c r="B74" s="173">
        <f>基金残高に係る経年分析!F57</f>
        <v>305</v>
      </c>
      <c r="C74" s="173">
        <f>基金残高に係る経年分析!G57</f>
        <v>279</v>
      </c>
      <c r="D74" s="173">
        <f>基金残高に係る経年分析!H57</f>
        <v>308</v>
      </c>
    </row>
  </sheetData>
  <sheetProtection algorithmName="SHA-512" hashValue="PWjafnU+iq7KSEBZHBBE1+JCVO89G4N6DHxYcfk0YwWFjtl6HhnrrMalCQs4rQFjgGbsq7GRqoug4nRKSIaeWQ==" saltValue="52YehqcLon9yPBAlbR2l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2025-03-18T07:33:36Z</cp:lastPrinted>
  <dcterms:created xsi:type="dcterms:W3CDTF">2025-02-19T03:06:26Z</dcterms:created>
  <dcterms:modified xsi:type="dcterms:W3CDTF">2025-03-19T05:52:12Z</dcterms:modified>
  <cp:category/>
</cp:coreProperties>
</file>