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53 東栄町　○\53東栄町\"/>
    </mc:Choice>
  </mc:AlternateContent>
  <xr:revisionPtr revIDLastSave="0" documentId="13_ncr:1_{31C32056-27F3-4C45-A0A0-C4FC7D8B68A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<sst xmlns="http://schemas.openxmlformats.org/spreadsheetml/2006/main" count="1166" uniqueCount="564">
  <si>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</si>
  <si>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</si>
  <si>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</si>
  <si>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</si>
  <si>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</si>
  <si>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</si>
  <si>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</si>
  <si>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</si>
  <si>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</si>
  <si>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</si>
  <si>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</si>
  <si>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</si>
  <si>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</si>
  <si>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</si>
  <si>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</si>
  <si>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</si>
  <si>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</si>
  <si>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</si>
  <si>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</si>
  <si>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</si>
  <si>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</si>
  <si>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</si>
  <si>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</si>
  <si>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</si>
  <si>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</si>
  <si>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</si>
  <si>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</si>
  <si>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</si>
  <si>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</si>
  <si>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</si>
  <si>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</si>
  <si>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</si>
  <si>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</si>
  <si>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</si>
  <si>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</si>
  <si>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</si>
  <si>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</si>
  <si>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</si>
  <si>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</si>
  <si>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</si>
  <si>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</si>
  <si>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</si>
  <si>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</si>
  <si>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</si>
  <si>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</si>
  <si>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</si>
  <si>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</si>
  <si>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</si>
  <si>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</si>
  <si>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</si>
  <si>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</si>
  <si>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</si>
  <si>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</si>
  <si>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</si>
  <si>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</si>
  <si>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</si>
  <si>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</si>
  <si>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</si>
  <si>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</si>
  <si>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</si>
  <si>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</si>
  <si>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</si>
  <si>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</si>
  <si>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</si>
  <si>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</si>
  <si>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</si>
  <si>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</si>
  <si>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</si>
  <si>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</si>
  <si>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</si>
  <si>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</si>
  <si>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</si>
  <si>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</si>
  <si>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</si>
  <si>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</si>
  <si>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</si>
  <si>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</si>
  <si>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</si>
  <si>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</si>
  <si>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</si>
  <si>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</si>
  <si>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</si>
  <si>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</si>
  <si>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</si>
  <si>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</si>
  <si>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</si>
  <si>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</si>
  <si>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</si>
  <si>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</si>
  <si>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</si>
  <si>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</si>
  <si>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</si>
  <si>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</si>
  <si>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</si>
  <si>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</si>
  <si>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</si>
  <si>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</si>
  <si>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</si>
  <si>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</si>
  <si>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</si>
  <si>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</si>
  <si>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</si>
  <si>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</si>
  <si>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</si>
  <si>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</si>
  <si>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</si>
  <si>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</si>
  <si>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</si>
  <si>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</si>
  <si>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</si>
  <si>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</si>
  <si>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</si>
  <si>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</si>
  <si>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</si>
  <si>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</si>
  <si>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</si>
  <si>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</si>
  <si>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</si>
  <si>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</si>
  <si>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</si>
  <si>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</si>
  <si>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</si>
  <si>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</si>
  <si>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</si>
  <si>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</si>
  <si>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</si>
  <si>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</si>
  <si>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</si>
  <si>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</si>
  <si>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</si>
  <si>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</si>
  <si>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</si>
  <si>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</si>
  <si>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</si>
  <si>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</si>
  <si>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</si>
  <si>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</si>
  <si>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</si>
  <si>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</si>
  <si>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</si>
  <si>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</si>
  <si>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</si>
  <si>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</si>
  <si>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</si>
  <si>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</si>
  <si>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</si>
  <si>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</si>
  <si>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</si>
  <si>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</si>
  <si>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</si>
  <si>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</si>
  <si>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</si>
  <si>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</si>
  <si>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</si>
  <si>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</si>
  <si>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</si>
  <si>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</si>
  <si>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</si>
  <si>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</si>
  <si>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</si>
  <si>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</si>
  <si>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</si>
  <si>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</si>
  <si>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</si>
  <si>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</si>
  <si>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</si>
  <si>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</si>
  <si>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</si>
  <si>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</si>
  <si>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</si>
  <si>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</si>
  <si>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</si>
  <si>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</si>
  <si>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</si>
  <si>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</si>
  <si>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</si>
  <si>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</si>
  <si>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</si>
  <si>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</si>
  <si>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</si>
  <si>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</si>
  <si>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</si>
  <si>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</si>
  <si>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</si>
  <si>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</si>
  <si>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</si>
  <si>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</si>
  <si>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</si>
  <si>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</si>
  <si>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</si>
  <si>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</si>
  <si>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</si>
  <si>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</si>
  <si>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</si>
  <si>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</si>
  <si>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</si>
  <si>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</si>
  <si>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</si>
  <si>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</si>
  <si>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</si>
  <si>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</si>
  <si>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</si>
  <si>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</si>
  <si>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</si>
  <si>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</si>
  <si>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</si>
  <si>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</si>
  <si>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</si>
  <si>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</si>
  <si>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</si>
  <si>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</si>
  <si>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</si>
  <si>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</si>
  <si>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</si>
  <si>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</si>
  <si>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</si>
  <si>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</si>
  <si>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</si>
  <si>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</si>
  <si>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</si>
  <si>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</si>
  <si>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</si>
  <si>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</si>
  <si>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</si>
  <si>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</si>
  <si>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</si>
  <si>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</si>
  <si>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</si>
  <si>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</si>
  <si>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</si>
  <si>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</si>
  <si>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</si>
  <si>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</si>
  <si>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</si>
  <si>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</si>
  <si>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</si>
  <si>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</si>
  <si>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</si>
  <si>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</si>
  <si>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</si>
  <si>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</si>
  <si>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</si>
  <si>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</si>
  <si>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</si>
  <si>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</si>
  <si>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</si>
  <si>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</si>
  <si>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</si>
  <si>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</si>
  <si>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</si>
  <si>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</si>
  <si>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</si>
  <si>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</si>
  <si>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</si>
  <si>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</si>
  <si>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</si>
  <si>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</si>
  <si>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</si>
  <si>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</si>
  <si>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</si>
  <si>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</si>
  <si>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</si>
  <si>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</si>
  <si>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</si>
  <si>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</si>
  <si>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</si>
  <si>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</si>
  <si>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</si>
  <si>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</si>
  <si>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</si>
  <si>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</si>
  <si>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</si>
  <si>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</si>
  <si>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</si>
  <si>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</si>
  <si>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</si>
  <si>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</si>
  <si>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</si>
  <si>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</si>
  <si>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</si>
  <si>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</si>
  <si>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</si>
  <si>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</si>
  <si>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</si>
  <si>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</si>
  <si>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</si>
  <si>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</si>
  <si>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</si>
  <si>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</si>
  <si>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</si>
  <si>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</si>
  <si>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</si>
  <si>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</si>
  <si>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</si>
  <si>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</si>
  <si>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</si>
  <si>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</si>
  <si>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</si>
  <si>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</si>
  <si>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</si>
  <si>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</si>
  <si>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</si>
  <si>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</si>
  <si>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</si>
  <si>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</si>
  <si>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</si>
  <si>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</si>
  <si>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</si>
  <si>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</si>
  <si>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</si>
  <si>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</si>
  <si>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</si>
  <si>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</si>
  <si>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</si>
  <si>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</si>
  <si>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</si>
  <si>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</si>
  <si>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</si>
  <si>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</si>
  <si>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</si>
  <si>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</si>
  <si>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</si>
  <si>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</si>
  <si>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</si>
  <si>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</si>
  <si>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</si>
  <si>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</si>
  <si>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</si>
  <si>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</si>
  <si>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</si>
  <si>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</si>
  <si>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</si>
  <si>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</si>
  <si>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</si>
  <si>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</si>
  <si>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</si>
  <si>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</si>
  <si>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</si>
  <si>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</si>
  <si>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</si>
  <si>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</si>
  <si>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</si>
  <si>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</si>
  <si>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</si>
  <si>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</si>
  <si>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</si>
  <si>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</si>
  <si>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</si>
  <si>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</si>
  <si>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</si>
  <si>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</si>
  <si>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</si>
  <si>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</si>
  <si>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</si>
  <si>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</si>
  <si>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</si>
  <si>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</si>
  <si>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</si>
  <si>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</si>
  <si>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</si>
  <si>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</si>
  <si>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</si>
  <si>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</si>
  <si>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</si>
  <si>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</si>
  <si>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</si>
  <si>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</si>
  <si>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</si>
  <si>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</si>
  <si>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</si>
  <si>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</si>
  <si>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</si>
  <si>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</si>
  <si>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</si>
  <si>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</si>
  <si>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</si>
  <si>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</si>
  <si>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</si>
  <si>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</si>
  <si>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</si>
  <si>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</si>
  <si>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</si>
  <si>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</si>
  <si>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</si>
  <si>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</si>
  <si>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</si>
  <si>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</si>
  <si>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</si>
  <si>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</si>
  <si>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</si>
  <si>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東栄診療所特別会計</t>
    <phoneticPr fontId="5"/>
  </si>
  <si>
    <t>簡易水道事業特別会計</t>
    <phoneticPr fontId="5"/>
  </si>
  <si>
    <t>法適用企業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</si>
  <si>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</si>
  <si>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</si>
  <si>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</si>
  <si>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</si>
  <si>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</si>
  <si>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</si>
  <si>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</si>
  <si>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</si>
  <si>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</si>
  <si>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</si>
  <si>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</si>
  <si>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</si>
  <si>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</si>
  <si>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</si>
  <si>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</si>
  <si>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</si>
  <si>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</si>
  <si>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</si>
  <si>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</si>
  <si>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</si>
  <si>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</si>
  <si>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</si>
  <si>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</si>
  <si>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</si>
  <si>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</si>
  <si>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</si>
  <si>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</si>
  <si>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</si>
  <si>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</si>
  <si>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</si>
  <si>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</si>
  <si>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</si>
  <si>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</si>
  <si>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</si>
  <si>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</si>
  <si>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</si>
  <si>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</si>
  <si>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</si>
  <si>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</si>
  <si>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</si>
  <si>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</si>
  <si>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</si>
  <si>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</si>
  <si>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</si>
  <si>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</si>
  <si>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</si>
  <si>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</si>
  <si>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</si>
  <si>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</si>
  <si>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</si>
  <si>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</si>
  <si>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</si>
  <si>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</si>
  <si>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</si>
  <si>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</si>
  <si>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</si>
  <si>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</si>
  <si>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</si>
  <si>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</si>
  <si>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</si>
  <si>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</si>
  <si>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</si>
  <si>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</si>
  <si>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</si>
  <si>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</si>
  <si>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</si>
  <si>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</si>
  <si>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</si>
  <si>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</si>
  <si>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</si>
  <si>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</si>
  <si>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</si>
  <si>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</si>
  <si>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</si>
  <si>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</si>
  <si>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</si>
  <si>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</si>
  <si>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</si>
  <si>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</si>
  <si>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</si>
  <si>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</si>
  <si>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</si>
  <si>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</si>
  <si>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</si>
  <si>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</si>
  <si>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</si>
  <si>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</si>
  <si>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</si>
  <si>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</si>
  <si>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</si>
  <si>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</si>
  <si>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</si>
  <si>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</si>
  <si>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</si>
  <si>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</si>
  <si>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</si>
  <si>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</si>
  <si>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</si>
  <si>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</si>
  <si>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</si>
  <si>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</si>
  <si>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</si>
  <si>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</si>
  <si>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</si>
  <si>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</si>
  <si>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</si>
  <si>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</si>
  <si>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</si>
  <si>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</si>
  <si>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</si>
  <si>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</si>
  <si>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</si>
  <si>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</si>
  <si>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</si>
  <si>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</si>
  <si>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</si>
  <si>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</si>
  <si>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</si>
  <si>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</si>
  <si>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</si>
  <si>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</si>
  <si>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</si>
  <si>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</si>
  <si>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</si>
  <si>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</si>
  <si>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</si>
  <si>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</si>
  <si>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</si>
  <si>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</si>
  <si>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</si>
  <si>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</si>
  <si>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</si>
  <si>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</si>
  <si>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</si>
  <si>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</si>
  <si>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</si>
  <si>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</si>
  <si>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3.61</t>
  </si>
  <si>
    <t>▲ 6.71</t>
  </si>
  <si>
    <t>▲ 2.17</t>
  </si>
  <si>
    <t>一般会計</t>
  </si>
  <si>
    <t>特定環境保全公共下水道事業特別会計</t>
  </si>
  <si>
    <t>▲ 0.12</t>
  </si>
  <si>
    <t>簡易水道事業特別会計</t>
  </si>
  <si>
    <t>▲ 0.45</t>
  </si>
  <si>
    <t>東栄診療所特別会計</t>
  </si>
  <si>
    <t>国民健康保険特別会計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</si>
  <si>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</si>
  <si>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</si>
  <si>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</si>
  <si>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</si>
  <si>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</si>
  <si>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</si>
  <si>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</si>
  <si>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</si>
  <si>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</si>
  <si>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</si>
  <si>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北設広域事務組合</t>
    <phoneticPr fontId="2"/>
  </si>
  <si>
    <t>新城北設楽交通災害共済組合</t>
    <phoneticPr fontId="2"/>
  </si>
  <si>
    <t>愛知県市町村職員退職手当組合</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</si>
  <si>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</si>
  <si>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</si>
  <si>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東三河広域連合（一般会計）</t>
    <rPh sb="0" eb="3">
      <t>ヒガシミカワ</t>
    </rPh>
    <rPh sb="3" eb="5">
      <t>コウイキ</t>
    </rPh>
    <rPh sb="5" eb="7">
      <t>レンゴウ</t>
    </rPh>
    <rPh sb="8" eb="10">
      <t>イッパン</t>
    </rPh>
    <rPh sb="10" eb="12">
      <t>カイケイ</t>
    </rPh>
    <phoneticPr fontId="10"/>
  </si>
  <si>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10"/>
  </si>
  <si>
    <t>とうえい</t>
    <phoneticPr fontId="10"/>
  </si>
  <si>
    <t>-</t>
    <phoneticPr fontId="10"/>
  </si>
  <si>
    <t>庁舎建設基金</t>
    <phoneticPr fontId="5"/>
  </si>
  <si>
    <t>住宅開発基金</t>
    <phoneticPr fontId="2"/>
  </si>
  <si>
    <t>森づくり基金</t>
    <phoneticPr fontId="2"/>
  </si>
  <si>
    <t>宅地分譲用地売払代金</t>
    <rPh sb="0" eb="2">
      <t>タクチ</t>
    </rPh>
    <rPh sb="2" eb="6">
      <t>ブンジョウヨウチ</t>
    </rPh>
    <rPh sb="6" eb="7">
      <t>ウ</t>
    </rPh>
    <rPh sb="7" eb="8">
      <t>ハラ</t>
    </rPh>
    <rPh sb="8" eb="10">
      <t>ダイキン</t>
    </rPh>
    <phoneticPr fontId="2"/>
  </si>
  <si>
    <t>新規居住者用地貸付料</t>
    <rPh sb="0" eb="2">
      <t>シンキ</t>
    </rPh>
    <rPh sb="2" eb="7">
      <t>キョジュウシャヨウチ</t>
    </rPh>
    <rPh sb="7" eb="10">
      <t>カシツケリョウ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</si>
</sst>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8DC7-4F9C-92C7-7D07EA5A2C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188799</c:v>
                </c:pt>
                <c:pt idx="1">
                  <c:v>173034</c:v>
                </c:pt>
                <c:pt idx="2">
                  <c:v>130657</c:v>
                </c:pt>
                <c:pt idx="3">
                  <c:v>88381</c:v>
                </c:pt>
                <c:pt idx="4">
                  <c:v>117766</c:v>
                </c:pt>
              </c:numCache>
            </c:numRef>
          </c:val>
          <c:smooth val="0"/>
          <c:extLst>
            <c:ext xmlns:c16="http://schemas.microsoft.com/office/drawing/2014/chart" uri="{C3380CC4-5D6E-409C-BE32-E72D297353CC}">
              <c16:uniqueId val="{00000001-8DC7-4F9C-92C7-7D07EA5A2C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6.97</c:v>
                </c:pt>
                <c:pt idx="1">
                  <c:v>8.2100000000000009</c:v>
                </c:pt>
                <c:pt idx="2">
                  <c:v>9.67</c:v>
                </c:pt>
                <c:pt idx="3">
                  <c:v>8.61</c:v>
                </c:pt>
                <c:pt idx="4">
                  <c:v>9.8699999999999992</c:v>
                </c:pt>
              </c:numCache>
            </c:numRef>
          </c:val>
          <c:extLst>
            <c:ext xmlns:c16="http://schemas.microsoft.com/office/drawing/2014/chart" uri="{C3380CC4-5D6E-409C-BE32-E72D297353CC}">
              <c16:uniqueId val="{00000000-6467-41D4-92ED-C51AEAFD74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100.65</c:v>
                </c:pt>
                <c:pt idx="1">
                  <c:v>91.03</c:v>
                </c:pt>
                <c:pt idx="2">
                  <c:v>87.78</c:v>
                </c:pt>
                <c:pt idx="3">
                  <c:v>87.34</c:v>
                </c:pt>
                <c:pt idx="4">
                  <c:v>83.41</c:v>
                </c:pt>
              </c:numCache>
            </c:numRef>
          </c:val>
          <c:extLst>
            <c:ext xmlns:c16="http://schemas.microsoft.com/office/drawing/2014/chart" uri="{C3380CC4-5D6E-409C-BE32-E72D297353CC}">
              <c16:uniqueId val="{00000001-6467-41D4-92ED-C51AEAFD74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42.96</c:v>
                </c:pt>
                <c:pt idx="1">
                  <c:v>-3.61</c:v>
                </c:pt>
                <c:pt idx="2">
                  <c:v>7.52</c:v>
                </c:pt>
                <c:pt idx="3">
                  <c:v>-6.71</c:v>
                </c:pt>
                <c:pt idx="4">
                  <c:v>-2.17</c:v>
                </c:pt>
              </c:numCache>
            </c:numRef>
          </c:val>
          <c:smooth val="0"/>
          <c:extLst>
            <c:ext xmlns:c16="http://schemas.microsoft.com/office/drawing/2014/chart" uri="{C3380CC4-5D6E-409C-BE32-E72D297353CC}">
              <c16:uniqueId val="{00000002-6467-41D4-92ED-C51AEAFD74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49-47A9-9782-7E968AD5A3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49-47A9-9782-7E968AD5A3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49-47A9-9782-7E968AD5A3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0.06</c:v>
                </c:pt>
                <c:pt idx="4">
                  <c:v>#N/A</c:v>
                </c:pt>
                <c:pt idx="5">
                  <c:v>0.11</c:v>
                </c:pt>
                <c:pt idx="6">
                  <c:v>#N/A</c:v>
                </c:pt>
                <c:pt idx="7">
                  <c:v>7.0000000000000007E-2</c:v>
                </c:pt>
                <c:pt idx="8">
                  <c:v>#N/A</c:v>
                </c:pt>
                <c:pt idx="9">
                  <c:v>0.1</c:v>
                </c:pt>
              </c:numCache>
            </c:numRef>
          </c:val>
          <c:extLst>
            <c:ext xmlns:c16="http://schemas.microsoft.com/office/drawing/2014/chart" uri="{C3380CC4-5D6E-409C-BE32-E72D297353CC}">
              <c16:uniqueId val="{00000003-0B49-47A9-9782-7E968AD5A3F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0.09</c:v>
                </c:pt>
                <c:pt idx="4">
                  <c:v>#N/A</c:v>
                </c:pt>
                <c:pt idx="5">
                  <c:v>0.13</c:v>
                </c:pt>
                <c:pt idx="6">
                  <c:v>#N/A</c:v>
                </c:pt>
                <c:pt idx="7">
                  <c:v>0.57999999999999996</c:v>
                </c:pt>
                <c:pt idx="8">
                  <c:v>#N/A</c:v>
                </c:pt>
                <c:pt idx="9">
                  <c:v>0.48</c:v>
                </c:pt>
              </c:numCache>
            </c:numRef>
          </c:val>
          <c:extLst>
            <c:ext xmlns:c16="http://schemas.microsoft.com/office/drawing/2014/chart" uri="{C3380CC4-5D6E-409C-BE32-E72D297353CC}">
              <c16:uniqueId val="{00000004-0B49-47A9-9782-7E968AD5A3F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0.27</c:v>
                </c:pt>
                <c:pt idx="4">
                  <c:v>#N/A</c:v>
                </c:pt>
                <c:pt idx="5">
                  <c:v>1.01</c:v>
                </c:pt>
                <c:pt idx="6">
                  <c:v>#N/A</c:v>
                </c:pt>
                <c:pt idx="7">
                  <c:v>0.46</c:v>
                </c:pt>
                <c:pt idx="8">
                  <c:v>#N/A</c:v>
                </c:pt>
                <c:pt idx="9">
                  <c:v>0.71</c:v>
                </c:pt>
              </c:numCache>
            </c:numRef>
          </c:val>
          <c:extLst>
            <c:ext xmlns:c16="http://schemas.microsoft.com/office/drawing/2014/chart" uri="{C3380CC4-5D6E-409C-BE32-E72D297353CC}">
              <c16:uniqueId val="{00000005-0B49-47A9-9782-7E968AD5A3F0}"/>
            </c:ext>
          </c:extLst>
        </c:ser>
        <c:ser>
          <c:idx val="6"/>
          <c:order val="6"/>
          <c:tx>
            <c:strRef>
              <c:f>データシート!$A$33</c:f>
              <c:strCache>
                <c:ptCount val="1"/>
                <c:pt idx="0">
                  <c:v>東栄診療所特別会計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1.69</c:v>
                </c:pt>
                <c:pt idx="2">
                  <c:v>#N/A</c:v>
                </c:pt>
                <c:pt idx="3">
                  <c:v>0.71</c:v>
                </c:pt>
                <c:pt idx="4">
                  <c:v>#N/A</c:v>
                </c:pt>
                <c:pt idx="5">
                  <c:v>0.63</c:v>
                </c:pt>
                <c:pt idx="6">
                  <c:v>#N/A</c:v>
                </c:pt>
                <c:pt idx="7">
                  <c:v>1.26</c:v>
                </c:pt>
                <c:pt idx="8">
                  <c:v>#N/A</c:v>
                </c:pt>
                <c:pt idx="9">
                  <c:v>0.84</c:v>
                </c:pt>
              </c:numCache>
            </c:numRef>
          </c:val>
          <c:extLst>
            <c:ext xmlns:c16="http://schemas.microsoft.com/office/drawing/2014/chart" uri="{C3380CC4-5D6E-409C-BE32-E72D297353CC}">
              <c16:uniqueId val="{00000006-0B49-47A9-9782-7E968AD5A3F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0.24</c:v>
                </c:pt>
                <c:pt idx="4">
                  <c:v>0.45</c:v>
                </c:pt>
                <c:pt idx="5">
                  <c:v>#N/A</c:v>
                </c:pt>
                <c:pt idx="6">
                  <c:v>#N/A</c:v>
                </c:pt>
                <c:pt idx="7">
                  <c:v>1.64</c:v>
                </c:pt>
                <c:pt idx="8">
                  <c:v>#N/A</c:v>
                </c:pt>
                <c:pt idx="9">
                  <c:v>1.84</c:v>
                </c:pt>
              </c:numCache>
            </c:numRef>
          </c:val>
          <c:extLst>
            <c:ext xmlns:c16="http://schemas.microsoft.com/office/drawing/2014/chart" uri="{C3380CC4-5D6E-409C-BE32-E72D297353CC}">
              <c16:uniqueId val="{00000007-0B49-47A9-9782-7E968AD5A3F0}"/>
            </c:ext>
          </c:extLst>
        </c:ser>
        <c:ser>
          <c:idx val="8"/>
          <c:order val="8"/>
          <c:tx>
            <c:strRef>
              <c:f>データシート!$A$35</c:f>
              <c:strCache>
                <c:ptCount val="1"/>
                <c:pt idx="0">
                  <c:v>特定環境保全公共下水道事業特別会計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0.71</c:v>
                </c:pt>
                <c:pt idx="2">
                  <c:v>#N/A</c:v>
                </c:pt>
                <c:pt idx="3">
                  <c:v>0.14000000000000001</c:v>
                </c:pt>
                <c:pt idx="4">
                  <c:v>0.12</c:v>
                </c:pt>
                <c:pt idx="5">
                  <c:v>#N/A</c:v>
                </c:pt>
                <c:pt idx="6">
                  <c:v>#N/A</c:v>
                </c:pt>
                <c:pt idx="7">
                  <c:v>1.94</c:v>
                </c:pt>
                <c:pt idx="8">
                  <c:v>#N/A</c:v>
                </c:pt>
                <c:pt idx="9">
                  <c:v>2.6</c:v>
                </c:pt>
              </c:numCache>
            </c:numRef>
          </c:val>
          <c:extLst>
            <c:ext xmlns:c16="http://schemas.microsoft.com/office/drawing/2014/chart" uri="{C3380CC4-5D6E-409C-BE32-E72D297353CC}">
              <c16:uniqueId val="{00000008-0B49-47A9-9782-7E968AD5A3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6.96</c:v>
                </c:pt>
                <c:pt idx="2">
                  <c:v>#N/A</c:v>
                </c:pt>
                <c:pt idx="3">
                  <c:v>8.26</c:v>
                </c:pt>
                <c:pt idx="4">
                  <c:v>#N/A</c:v>
                </c:pt>
                <c:pt idx="5">
                  <c:v>9.67</c:v>
                </c:pt>
                <c:pt idx="6">
                  <c:v>#N/A</c:v>
                </c:pt>
                <c:pt idx="7">
                  <c:v>8.61</c:v>
                </c:pt>
                <c:pt idx="8">
                  <c:v>#N/A</c:v>
                </c:pt>
                <c:pt idx="9">
                  <c:v>9.86</c:v>
                </c:pt>
              </c:numCache>
            </c:numRef>
          </c:val>
          <c:extLst>
            <c:ext xmlns:c16="http://schemas.microsoft.com/office/drawing/2014/chart" uri="{C3380CC4-5D6E-409C-BE32-E72D297353CC}">
              <c16:uniqueId val="{00000009-0B49-47A9-9782-7E968AD5A3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338</c:v>
                </c:pt>
                <c:pt idx="5">
                  <c:v>343</c:v>
                </c:pt>
                <c:pt idx="8">
                  <c:v>339</c:v>
                </c:pt>
                <c:pt idx="11">
                  <c:v>342</c:v>
                </c:pt>
                <c:pt idx="14">
                  <c:v>334</c:v>
                </c:pt>
              </c:numCache>
            </c:numRef>
          </c:val>
          <c:extLst>
            <c:ext xmlns:c16="http://schemas.microsoft.com/office/drawing/2014/chart" uri="{C3380CC4-5D6E-409C-BE32-E72D297353CC}">
              <c16:uniqueId val="{00000000-8082-4437-BEE9-1F64A46872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82-4437-BEE9-1F64A46872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082-4437-BEE9-1F64A46872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82-4437-BEE9-1F64A46872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110</c:v>
                </c:pt>
                <c:pt idx="6">
                  <c:v>103</c:v>
                </c:pt>
                <c:pt idx="9">
                  <c:v>126</c:v>
                </c:pt>
                <c:pt idx="12">
                  <c:v>117</c:v>
                </c:pt>
              </c:numCache>
            </c:numRef>
          </c:val>
          <c:extLst>
            <c:ext xmlns:c16="http://schemas.microsoft.com/office/drawing/2014/chart" uri="{C3380CC4-5D6E-409C-BE32-E72D297353CC}">
              <c16:uniqueId val="{00000004-8082-4437-BEE9-1F64A46872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82-4437-BEE9-1F64A46872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82-4437-BEE9-1F64A46872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389</c:v>
                </c:pt>
                <c:pt idx="3">
                  <c:v>399</c:v>
                </c:pt>
                <c:pt idx="6">
                  <c:v>401</c:v>
                </c:pt>
                <c:pt idx="9">
                  <c:v>410</c:v>
                </c:pt>
                <c:pt idx="12">
                  <c:v>447</c:v>
                </c:pt>
              </c:numCache>
            </c:numRef>
          </c:val>
          <c:extLst>
            <c:ext xmlns:c16="http://schemas.microsoft.com/office/drawing/2014/chart" uri="{C3380CC4-5D6E-409C-BE32-E72D297353CC}">
              <c16:uniqueId val="{00000007-8082-4437-BEE9-1F64A46872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154</c:v>
                </c:pt>
                <c:pt idx="2">
                  <c:v>#N/A</c:v>
                </c:pt>
                <c:pt idx="3">
                  <c:v>#N/A</c:v>
                </c:pt>
                <c:pt idx="4">
                  <c:v>166</c:v>
                </c:pt>
                <c:pt idx="5">
                  <c:v>#N/A</c:v>
                </c:pt>
                <c:pt idx="6">
                  <c:v>#N/A</c:v>
                </c:pt>
                <c:pt idx="7">
                  <c:v>165</c:v>
                </c:pt>
                <c:pt idx="8">
                  <c:v>#N/A</c:v>
                </c:pt>
                <c:pt idx="9">
                  <c:v>#N/A</c:v>
                </c:pt>
                <c:pt idx="10">
                  <c:v>194</c:v>
                </c:pt>
                <c:pt idx="11">
                  <c:v>#N/A</c:v>
                </c:pt>
                <c:pt idx="12">
                  <c:v>#N/A</c:v>
                </c:pt>
                <c:pt idx="13">
                  <c:v>230</c:v>
                </c:pt>
                <c:pt idx="14">
                  <c:v>#N/A</c:v>
                </c:pt>
              </c:numCache>
            </c:numRef>
          </c:val>
          <c:smooth val="0"/>
          <c:extLst>
            <c:ext xmlns:c16="http://schemas.microsoft.com/office/drawing/2014/chart" uri="{C3380CC4-5D6E-409C-BE32-E72D297353CC}">
              <c16:uniqueId val="{00000008-8082-4437-BEE9-1F64A46872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3194</c:v>
                </c:pt>
                <c:pt idx="5">
                  <c:v>3300</c:v>
                </c:pt>
                <c:pt idx="8">
                  <c:v>3483</c:v>
                </c:pt>
                <c:pt idx="11">
                  <c:v>3387</c:v>
                </c:pt>
                <c:pt idx="14">
                  <c:v>3188</c:v>
                </c:pt>
              </c:numCache>
            </c:numRef>
          </c:val>
          <c:extLst>
            <c:ext xmlns:c16="http://schemas.microsoft.com/office/drawing/2014/chart" uri="{C3380CC4-5D6E-409C-BE32-E72D297353CC}">
              <c16:uniqueId val="{00000000-4378-4DF2-B521-653BB6E590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378-4DF2-B521-653BB6E590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3275</c:v>
                </c:pt>
                <c:pt idx="5">
                  <c:v>3290</c:v>
                </c:pt>
                <c:pt idx="8">
                  <c:v>3539</c:v>
                </c:pt>
                <c:pt idx="11">
                  <c:v>3040</c:v>
                </c:pt>
                <c:pt idx="14">
                  <c:v>2946</c:v>
                </c:pt>
              </c:numCache>
            </c:numRef>
          </c:val>
          <c:extLst>
            <c:ext xmlns:c16="http://schemas.microsoft.com/office/drawing/2014/chart" uri="{C3380CC4-5D6E-409C-BE32-E72D297353CC}">
              <c16:uniqueId val="{00000002-4378-4DF2-B521-653BB6E590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78-4DF2-B521-653BB6E590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8-4DF2-B521-653BB6E590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78-4DF2-B521-653BB6E590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1010</c:v>
                </c:pt>
                <c:pt idx="3">
                  <c:v>1262</c:v>
                </c:pt>
                <c:pt idx="6">
                  <c:v>1258</c:v>
                </c:pt>
                <c:pt idx="9">
                  <c:v>1216</c:v>
                </c:pt>
                <c:pt idx="12">
                  <c:v>1230</c:v>
                </c:pt>
              </c:numCache>
            </c:numRef>
          </c:val>
          <c:extLst>
            <c:ext xmlns:c16="http://schemas.microsoft.com/office/drawing/2014/chart" uri="{C3380CC4-5D6E-409C-BE32-E72D297353CC}">
              <c16:uniqueId val="{00000006-4378-4DF2-B521-653BB6E590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78-4DF2-B521-653BB6E590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1330</c:v>
                </c:pt>
                <c:pt idx="3">
                  <c:v>1266</c:v>
                </c:pt>
                <c:pt idx="6">
                  <c:v>1153</c:v>
                </c:pt>
                <c:pt idx="9">
                  <c:v>1138</c:v>
                </c:pt>
                <c:pt idx="12">
                  <c:v>1120</c:v>
                </c:pt>
              </c:numCache>
            </c:numRef>
          </c:val>
          <c:extLst>
            <c:ext xmlns:c16="http://schemas.microsoft.com/office/drawing/2014/chart" uri="{C3380CC4-5D6E-409C-BE32-E72D297353CC}">
              <c16:uniqueId val="{00000008-4378-4DF2-B521-653BB6E590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78-4DF2-B521-653BB6E590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3521</c:v>
                </c:pt>
                <c:pt idx="3">
                  <c:v>3707</c:v>
                </c:pt>
                <c:pt idx="6">
                  <c:v>4013</c:v>
                </c:pt>
                <c:pt idx="9">
                  <c:v>3844</c:v>
                </c:pt>
                <c:pt idx="12">
                  <c:v>3642</c:v>
                </c:pt>
              </c:numCache>
            </c:numRef>
          </c:val>
          <c:extLst>
            <c:ext xmlns:c16="http://schemas.microsoft.com/office/drawing/2014/chart" uri="{C3380CC4-5D6E-409C-BE32-E72D297353CC}">
              <c16:uniqueId val="{0000000A-4378-4DF2-B521-653BB6E590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78-4DF2-B521-653BB6E590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2078</c:v>
                </c:pt>
                <c:pt idx="1">
                  <c:v>1963</c:v>
                </c:pt>
                <c:pt idx="2">
                  <c:v>1885</c:v>
                </c:pt>
              </c:numCache>
            </c:numRef>
          </c:val>
          <c:extLst>
            <c:ext xmlns:c16="http://schemas.microsoft.com/office/drawing/2014/chart" uri="{C3380CC4-5D6E-409C-BE32-E72D297353CC}">
              <c16:uniqueId val="{00000000-6750-467C-97F9-E9058264A7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365</c:v>
                </c:pt>
                <c:pt idx="1">
                  <c:v>365</c:v>
                </c:pt>
                <c:pt idx="2">
                  <c:v>365</c:v>
                </c:pt>
              </c:numCache>
            </c:numRef>
          </c:val>
          <c:extLst>
            <c:ext xmlns:c16="http://schemas.microsoft.com/office/drawing/2014/chart" uri="{C3380CC4-5D6E-409C-BE32-E72D297353CC}">
              <c16:uniqueId val="{00000001-6750-467C-97F9-E9058264A7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890</c:v>
                </c:pt>
                <c:pt idx="1">
                  <c:v>508</c:v>
                </c:pt>
                <c:pt idx="2">
                  <c:v>507</c:v>
                </c:pt>
              </c:numCache>
            </c:numRef>
          </c:val>
          <c:extLst>
            <c:ext xmlns:c16="http://schemas.microsoft.com/office/drawing/2014/chart" uri="{C3380CC4-5D6E-409C-BE32-E72D297353CC}">
              <c16:uniqueId val="{00000002-6750-467C-97F9-E9058264A7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2,774
2,755
123.38
4,081,175
3,836,722
223,000
2,259,540
3,641,857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近年は数値に大きな変動がなく、類似団体平均と同水準で推移している。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過疎化による人口の減少や全国平均を上回る高齢化率に加え、町内に中心となる産業がないこと等により、財政基盤が弱い状態が続いている。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地方税等収入の高水準での徴収率の維持、緊急且つ必要な事業の峻別、経常経費の更なる抑制といった歳出の見直しを継続して行っていくなど、財政基盤の維持・強化に努める必要がある。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依然として類似団体平均は下回っているが、人件費及び公債費の増加により、前年度より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人件費の増加は人事院勧告に従った給与改定等が影響している。また、公債費の増加は、診療所、防災行政無線整備といった大型事業に係る地方債発行の増加が影響した。</a:t>
          </a:r>
        </a:p>
        <a:p>
          <a:r>
            <a:rPr kumimoji="1" lang="ja-JP" altLang="en-US" sz="1300">
              <a:latin typeface="ＭＳ Ｐゴシック" panose="020B0600070205080204" pitchFamily="50" charset="-128"/>
              <a:ea typeface="ＭＳ Ｐゴシック" panose="020B0600070205080204" pitchFamily="50" charset="-128"/>
            </a:rPr>
            <a:t>　公債費は、令和７年度をピークに徐々に下降する見込みであり、人件費についても常勤職員数の減少により大きく増加する見込みはないものの、急激な好転は望めないものと考える。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64</xdr:row>
      <xdr:rowOff>147955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1474"/>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8759"/>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97409</xdr:rowOff>
    </xdr:from>
    <xdr:to>
      <xdr:col>15</xdr:col>
      <xdr:colOff>82550</xdr:colOff>
      <xdr:row>63</xdr:row>
      <xdr:rowOff>143256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9875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94869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4460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113682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46609</xdr:rowOff>
    </xdr:from>
    <xdr:to>
      <xdr:col>15</xdr:col>
      <xdr:colOff>133350</xdr:colOff>
      <xdr:row>63</xdr:row>
      <xdr:rowOff>148209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158386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44069</xdr:rowOff>
    </xdr:from>
    <xdr:to>
      <xdr:col>7</xdr:col>
      <xdr:colOff>31750</xdr:colOff>
      <xdr:row>64</xdr:row>
      <xdr:rowOff>145669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155846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人件費、物件費及び維持補修費の合計額の人口１人当たりの金額は、類似団体平均を若干下回る水準で推移している。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人事院勧告や物価高騰等により、人件費・物件費は増加の気配がある一方で、人口は減少していくため、数値は横ばいもしくは増加する見込み。</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引き続き、事務事業の見直しなどにより、歳出を抑えていく必要がある。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114647</xdr:rowOff>
    </xdr:from>
    <xdr:to>
      <xdr:col>23</xdr:col>
      <xdr:colOff>133350</xdr:colOff>
      <xdr:row>81</xdr:row>
      <xdr:rowOff>115652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2097"/>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100429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84103</xdr:rowOff>
    </xdr:from>
    <xdr:to>
      <xdr:col>19</xdr:col>
      <xdr:colOff>133350</xdr:colOff>
      <xdr:row>81</xdr:row>
      <xdr:rowOff>114647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1553"/>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82125</xdr:rowOff>
    </xdr:from>
    <xdr:to>
      <xdr:col>15</xdr:col>
      <xdr:colOff>82550</xdr:colOff>
      <xdr:row>81</xdr:row>
      <xdr:rowOff>84103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9575"/>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72710</xdr:rowOff>
    </xdr:from>
    <xdr:to>
      <xdr:col>11</xdr:col>
      <xdr:colOff>31750</xdr:colOff>
      <xdr:row>81</xdr:row>
      <xdr:rowOff>82125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0160"/>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64852</xdr:rowOff>
    </xdr:from>
    <xdr:to>
      <xdr:col>23</xdr:col>
      <xdr:colOff>184150</xdr:colOff>
      <xdr:row>81</xdr:row>
      <xdr:rowOff>166452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157579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63847</xdr:rowOff>
    </xdr:from>
    <xdr:to>
      <xdr:col>19</xdr:col>
      <xdr:colOff>184150</xdr:colOff>
      <xdr:row>81</xdr:row>
      <xdr:rowOff>165447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4174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33303</xdr:rowOff>
    </xdr:from>
    <xdr:to>
      <xdr:col>15</xdr:col>
      <xdr:colOff>133350</xdr:colOff>
      <xdr:row>81</xdr:row>
      <xdr:rowOff>134903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145080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31325</xdr:rowOff>
    </xdr:from>
    <xdr:to>
      <xdr:col>11</xdr:col>
      <xdr:colOff>82550</xdr:colOff>
      <xdr:row>81</xdr:row>
      <xdr:rowOff>132925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143102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21910</xdr:rowOff>
    </xdr:from>
    <xdr:to>
      <xdr:col>7</xdr:col>
      <xdr:colOff>31750</xdr:colOff>
      <xdr:row>81</xdr:row>
      <xdr:rowOff>123510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133687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ラスパイレス指数の数値は前年度と比べて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前年度から上昇した要因は、令和５年度に給料表の見直しを行い、６級制から７級制にしたことがあげられる。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今後も人事院勧告の趣旨を踏まえながら、給与の適正化に努めていく。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113537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70430"/>
          <a:ext cx="8382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106426</xdr:rowOff>
    </xdr:from>
    <xdr:to>
      <xdr:col>77</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5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19558</xdr:rowOff>
    </xdr:from>
    <xdr:to>
      <xdr:col>72</xdr:col>
      <xdr:colOff>203200</xdr:colOff>
      <xdr:row>86</xdr:row>
      <xdr:rowOff>106426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642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254</xdr:rowOff>
    </xdr:from>
    <xdr:to>
      <xdr:col>68</xdr:col>
      <xdr:colOff>152400</xdr:colOff>
      <xdr:row>86</xdr:row>
      <xdr:rowOff>19558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62737</xdr:rowOff>
    </xdr:from>
    <xdr:to>
      <xdr:col>81</xdr:col>
      <xdr:colOff>95250</xdr:colOff>
      <xdr:row>87</xdr:row>
      <xdr:rowOff>164337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79264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55626</xdr:rowOff>
    </xdr:from>
    <xdr:to>
      <xdr:col>73</xdr:col>
      <xdr:colOff>44450</xdr:colOff>
      <xdr:row>86</xdr:row>
      <xdr:rowOff>157226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167403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140208</xdr:rowOff>
    </xdr:from>
    <xdr:to>
      <xdr:col>68</xdr:col>
      <xdr:colOff>203200</xdr:colOff>
      <xdr:row>86</xdr:row>
      <xdr:rowOff>70358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80535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48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120904</xdr:rowOff>
    </xdr:from>
    <xdr:to>
      <xdr:col>64</xdr:col>
      <xdr:colOff>152400</xdr:colOff>
      <xdr:row>86</xdr:row>
      <xdr:rowOff>51054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61231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人口減少が続いている一方で、職員の退職や新規採用の減少により常勤職員が減少していることが要因と考えられる。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依然として類似団体平均を上回っていることから、行政サービスを維持しつつ、適正な定員管理の推進、組織体制や業務の見直し、効率化に努めていく。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49415</xdr:rowOff>
    </xdr:from>
    <xdr:to>
      <xdr:col>81</xdr:col>
      <xdr:colOff>44450</xdr:colOff>
      <xdr:row>60</xdr:row>
      <xdr:rowOff>68719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3641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49415</xdr:rowOff>
    </xdr:from>
    <xdr:to>
      <xdr:col>77</xdr:col>
      <xdr:colOff>44450</xdr:colOff>
      <xdr:row>60</xdr:row>
      <xdr:rowOff>69064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36415"/>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52862</xdr:rowOff>
    </xdr:from>
    <xdr:to>
      <xdr:col>72</xdr:col>
      <xdr:colOff>203200</xdr:colOff>
      <xdr:row>60</xdr:row>
      <xdr:rowOff>69064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986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52862</xdr:rowOff>
    </xdr:from>
    <xdr:to>
      <xdr:col>68</xdr:col>
      <xdr:colOff>152400</xdr:colOff>
      <xdr:row>60</xdr:row>
      <xdr:rowOff>53207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3986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17919</xdr:rowOff>
    </xdr:from>
    <xdr:to>
      <xdr:col>81</xdr:col>
      <xdr:colOff>95250</xdr:colOff>
      <xdr:row>60</xdr:row>
      <xdr:rowOff>119519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161446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170065</xdr:rowOff>
    </xdr:from>
    <xdr:to>
      <xdr:col>77</xdr:col>
      <xdr:colOff>95250</xdr:colOff>
      <xdr:row>60</xdr:row>
      <xdr:rowOff>100215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84992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18264</xdr:rowOff>
    </xdr:from>
    <xdr:to>
      <xdr:col>73</xdr:col>
      <xdr:colOff>44450</xdr:colOff>
      <xdr:row>60</xdr:row>
      <xdr:rowOff>119864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104641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2062</xdr:rowOff>
    </xdr:from>
    <xdr:to>
      <xdr:col>68</xdr:col>
      <xdr:colOff>203200</xdr:colOff>
      <xdr:row>60</xdr:row>
      <xdr:rowOff>103662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88439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2407</xdr:rowOff>
    </xdr:from>
    <xdr:to>
      <xdr:col>64</xdr:col>
      <xdr:colOff>152400</xdr:colOff>
      <xdr:row>60</xdr:row>
      <xdr:rowOff>104007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88784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7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類似団体平均を上回っている状況が続いており、令和元・２年度の防災行政無線整備事業に係る元金償還が始まったことも影響し、前年度より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令和３・４年度に実施した診療所・保健福祉センター整備事業といった大型事業の財源として発行した地方債の償還が控えているため、今後の新規発行の抑制に努める必要がある。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43</xdr:row>
      <xdr:rowOff>22860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147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113877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年度をもって廃止した東栄病院特別会計の清算金を財政調整基金に積み立てたことにより、令和元年度から負担額が無くなった。</a:t>
          </a:r>
        </a:p>
        <a:p>
          <a:r>
            <a:rPr kumimoji="1" lang="ja-JP" altLang="en-US" sz="1300">
              <a:latin typeface="ＭＳ Ｐゴシック" panose="020B0600070205080204" pitchFamily="50" charset="-128"/>
              <a:ea typeface="ＭＳ Ｐゴシック" panose="020B0600070205080204" pitchFamily="50" charset="-128"/>
            </a:rPr>
            <a:t>　ただし、令和５年度より簡易水道事業及び下水道事業の特別会計を地方公営企業法適用企業としたことにより、一般会計繰出金が増額となったため、財政調整基金の現在高は令和４年度と比較して減少した。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2,774
2,755
123.38
4,081,175
3,836,722
223,000
2,259,540
3,641,857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人件費の増加により前年度に比べ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ポイント増加したが、以前から類似団体平均と比べると低い水準となっている。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職員の退職や新規採用の減少による常勤職員の人員不足を補うため、会計年度任用職員の採用、外部委託などが増加したことが要因と考える。</a:t>
          </a:r>
        </a:p>
        <a:p>
          <a:r>
            <a:rPr kumimoji="1" lang="ja-JP" altLang="en-US" sz="1300">
              <a:latin typeface="ＭＳ Ｐゴシック" panose="020B0600070205080204" pitchFamily="50" charset="-128"/>
              <a:ea typeface="ＭＳ Ｐゴシック" panose="020B0600070205080204" pitchFamily="50" charset="-128"/>
            </a:rPr>
            <a:t>　中途採用など、年齢構成の平準化による定員管理の適正化を引き続き行っていく。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88900</xdr:rowOff>
    </xdr:from>
    <xdr:to>
      <xdr:col>24</xdr:col>
      <xdr:colOff>25400</xdr:colOff>
      <xdr:row>35</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9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3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43180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68580</xdr:rowOff>
    </xdr:from>
    <xdr:to>
      <xdr:col>24</xdr:col>
      <xdr:colOff>76200</xdr:colOff>
      <xdr:row>35</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38100</xdr:rowOff>
    </xdr:from>
    <xdr:to>
      <xdr:col>20</xdr:col>
      <xdr:colOff>38100</xdr:colOff>
      <xdr:row>35</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163830</xdr:rowOff>
    </xdr:from>
    <xdr:to>
      <xdr:col>15</xdr:col>
      <xdr:colOff>149225</xdr:colOff>
      <xdr:row>35</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物件費の増加により前年度に比べ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ポイント増加したが、令和２年度以降、類似団体平均と同水準で推移している。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前年度から上昇した要因としては、物価高騰及び人件費の上昇により、施設の指定管理料等が増加したことがあげられる。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今後も行政機能のデジタル化、標準化といった費用が見込まれるため、経常費用の抑制、削減に努める。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124714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07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0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04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110998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787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扶助費に係る経常収支比率は大きな変動はなく、類似団体平均と比べても同水準で推移している。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高齢者人口は減少傾向にあるものの、一人世帯の増加や障害福祉サービスのニーズの多様化などによる需要の増加が予測されるため、事業費の確保に努める必要がある。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その他（繰出金等）に係る経常収支比率は大きな変動はなく推移している。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国民健康保険特別会計及び後期高齢者医療特別会計への繰出は、高齢化率は高いものの、人口減少が続いていることから、横ばいもしくは減少していくものと見込んでいる。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73660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263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以前から類似団体平均と比べて高い水準で推移している。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消防防災業務を新城市に委託していることや、ごみ・し尿処理、介護保険事業などを一部組合や広域連合で共同で処理しているため、それに係る負担金が大きいことが要因と考えられる。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物価高騰や人件費の増加により、今後も負担金の額は増加することが予想されるため、事業の見直し等経費の縮減に努める必要がある。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780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043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39</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0435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公債費の増加により前年度に比べ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ポイント増加したが、以前から類似団体平均と比べて同水準で推移している。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前年度から上昇した要因としては、令和元・２年度の防災行政無線整備事業に係る元金償還が始まったことがあげられる。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令和３・４年度に実施した診療所・保健福祉センター整備事業といった大型事業の財源として発行した地方債の償還が控えているため、今後の新規発行の抑制に努める必要がある。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54611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953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前年度と比べて、経常収入一般財源等は微増に留まった一方で、公債費以外の経常経費充当一般財源等は増加したため、数値は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等の影響により、様々なものが値上がりする中で、広域ゴミ処理や情報ネットワーク、広域消防に係る負担金など、町の裁量では削減が難しい費用も増加しているため、事業、支出の精査、適正化を更に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77</xdr:row>
      <xdr:rowOff>33927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6699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2983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171087</xdr:rowOff>
    </xdr:from>
    <xdr:to>
      <xdr:col>73</xdr:col>
      <xdr:colOff>180975</xdr:colOff>
      <xdr:row>76</xdr:row>
      <xdr:rowOff>2902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2902</xdr:rowOff>
    </xdr:from>
    <xdr:to>
      <xdr:col>69</xdr:col>
      <xdr:colOff>92075</xdr:colOff>
      <xdr:row>76</xdr:row>
      <xdr:rowOff>159657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331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154577</xdr:rowOff>
    </xdr:from>
    <xdr:to>
      <xdr:col>82</xdr:col>
      <xdr:colOff>158750</xdr:colOff>
      <xdr:row>77</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171104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120287</xdr:rowOff>
    </xdr:from>
    <xdr:to>
      <xdr:col>74</xdr:col>
      <xdr:colOff>31750</xdr:colOff>
      <xdr:row>76</xdr:row>
      <xdr:rowOff>50437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60614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123553</xdr:rowOff>
    </xdr:from>
    <xdr:to>
      <xdr:col>69</xdr:col>
      <xdr:colOff>142875</xdr:colOff>
      <xdr:row>76</xdr:row>
      <xdr:rowOff>53702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63880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49184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54911</xdr:rowOff>
    </xdr:from>
    <xdr:to>
      <xdr:col>29</xdr:col>
      <xdr:colOff>127000</xdr:colOff>
      <xdr:row>19</xdr:row>
      <xdr:rowOff>72891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60086"/>
          <a:ext cx="647700" cy="1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72891</xdr:rowOff>
    </xdr:from>
    <xdr:to>
      <xdr:col>26</xdr:col>
      <xdr:colOff>50800</xdr:colOff>
      <xdr:row>19</xdr:row>
      <xdr:rowOff>78639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378066"/>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78639</xdr:rowOff>
    </xdr:from>
    <xdr:to>
      <xdr:col>22</xdr:col>
      <xdr:colOff>114300</xdr:colOff>
      <xdr:row>19</xdr:row>
      <xdr:rowOff>84414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383814"/>
          <a:ext cx="698500" cy="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76183</xdr:rowOff>
    </xdr:from>
    <xdr:to>
      <xdr:col>18</xdr:col>
      <xdr:colOff>177800</xdr:colOff>
      <xdr:row>19</xdr:row>
      <xdr:rowOff>84414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381358"/>
          <a:ext cx="698500" cy="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4111</xdr:rowOff>
    </xdr:from>
    <xdr:to>
      <xdr:col>29</xdr:col>
      <xdr:colOff>177800</xdr:colOff>
      <xdr:row>19</xdr:row>
      <xdr:rowOff>105711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0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147638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22091</xdr:rowOff>
    </xdr:from>
    <xdr:to>
      <xdr:col>26</xdr:col>
      <xdr:colOff>101600</xdr:colOff>
      <xdr:row>19</xdr:row>
      <xdr:rowOff>123691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2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108468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1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27839</xdr:rowOff>
    </xdr:from>
    <xdr:to>
      <xdr:col>22</xdr:col>
      <xdr:colOff>165100</xdr:colOff>
      <xdr:row>19</xdr:row>
      <xdr:rowOff>129439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3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114216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1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33614</xdr:rowOff>
    </xdr:from>
    <xdr:to>
      <xdr:col>19</xdr:col>
      <xdr:colOff>38100</xdr:colOff>
      <xdr:row>19</xdr:row>
      <xdr:rowOff>135214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3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119991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2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25383</xdr:rowOff>
    </xdr:from>
    <xdr:to>
      <xdr:col>15</xdr:col>
      <xdr:colOff>101600</xdr:colOff>
      <xdr:row>19</xdr:row>
      <xdr:rowOff>126983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3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111760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1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247758</xdr:rowOff>
    </xdr:from>
    <xdr:to>
      <xdr:col>29</xdr:col>
      <xdr:colOff>127000</xdr:colOff>
      <xdr:row>35</xdr:row>
      <xdr:rowOff>304946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8108"/>
          <a:ext cx="647700" cy="5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304946</xdr:rowOff>
    </xdr:from>
    <xdr:to>
      <xdr:col>26</xdr:col>
      <xdr:colOff>50800</xdr:colOff>
      <xdr:row>36</xdr:row>
      <xdr:rowOff>8368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5296"/>
          <a:ext cx="698500" cy="4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8368</xdr:rowOff>
    </xdr:from>
    <xdr:to>
      <xdr:col>22</xdr:col>
      <xdr:colOff>114300</xdr:colOff>
      <xdr:row>36</xdr:row>
      <xdr:rowOff>14019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61618"/>
          <a:ext cx="698500" cy="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14019</xdr:rowOff>
    </xdr:from>
    <xdr:to>
      <xdr:col>18</xdr:col>
      <xdr:colOff>177800</xdr:colOff>
      <xdr:row>36</xdr:row>
      <xdr:rowOff>34916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67269"/>
          <a:ext cx="698500" cy="2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196958</xdr:rowOff>
    </xdr:from>
    <xdr:to>
      <xdr:col>29</xdr:col>
      <xdr:colOff>177800</xdr:colOff>
      <xdr:row>35</xdr:row>
      <xdr:rowOff>298558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42035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254146</xdr:rowOff>
    </xdr:from>
    <xdr:to>
      <xdr:col>26</xdr:col>
      <xdr:colOff>101600</xdr:colOff>
      <xdr:row>36</xdr:row>
      <xdr:rowOff>12846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33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300468</xdr:rowOff>
    </xdr:from>
    <xdr:to>
      <xdr:col>22</xdr:col>
      <xdr:colOff>165100</xdr:colOff>
      <xdr:row>36</xdr:row>
      <xdr:rowOff>59168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69345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306119</xdr:rowOff>
    </xdr:from>
    <xdr:to>
      <xdr:col>19</xdr:col>
      <xdr:colOff>38100</xdr:colOff>
      <xdr:row>36</xdr:row>
      <xdr:rowOff>64819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74996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327016</xdr:rowOff>
    </xdr:from>
    <xdr:to>
      <xdr:col>15</xdr:col>
      <xdr:colOff>101600</xdr:colOff>
      <xdr:row>36</xdr:row>
      <xdr:rowOff>85716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95893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2,774
2,755
123.38
4,081,175
3,836,722
223,000
2,259,540
3,641,857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110426</xdr:rowOff>
    </xdr:from>
    <xdr:to>
      <xdr:col>24</xdr:col>
      <xdr:colOff>63500</xdr:colOff>
      <xdr:row>37</xdr:row>
      <xdr:rowOff>127937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54076"/>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125728</xdr:rowOff>
    </xdr:from>
    <xdr:to>
      <xdr:col>19</xdr:col>
      <xdr:colOff>177800</xdr:colOff>
      <xdr:row>37</xdr:row>
      <xdr:rowOff>127937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6937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125728</xdr:rowOff>
    </xdr:from>
    <xdr:to>
      <xdr:col>15</xdr:col>
      <xdr:colOff>50800</xdr:colOff>
      <xdr:row>37</xdr:row>
      <xdr:rowOff>143044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6937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143044</xdr:rowOff>
    </xdr:from>
    <xdr:to>
      <xdr:col>10</xdr:col>
      <xdr:colOff>114300</xdr:colOff>
      <xdr:row>37</xdr:row>
      <xdr:rowOff>146720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8669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59626</xdr:rowOff>
    </xdr:from>
    <xdr:to>
      <xdr:col>24</xdr:col>
      <xdr:colOff>114300</xdr:colOff>
      <xdr:row>37</xdr:row>
      <xdr:rowOff>161226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38053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77137</xdr:rowOff>
    </xdr:from>
    <xdr:to>
      <xdr:col>20</xdr:col>
      <xdr:colOff>38100</xdr:colOff>
      <xdr:row>38</xdr:row>
      <xdr:rowOff>7286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0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169864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74928</xdr:rowOff>
    </xdr:from>
    <xdr:to>
      <xdr:col>15</xdr:col>
      <xdr:colOff>101600</xdr:colOff>
      <xdr:row>38</xdr:row>
      <xdr:rowOff>5077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18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167655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92244</xdr:rowOff>
    </xdr:from>
    <xdr:to>
      <xdr:col>10</xdr:col>
      <xdr:colOff>165100</xdr:colOff>
      <xdr:row>38</xdr:row>
      <xdr:rowOff>22394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13521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95920</xdr:rowOff>
    </xdr:from>
    <xdr:to>
      <xdr:col>6</xdr:col>
      <xdr:colOff>38100</xdr:colOff>
      <xdr:row>38</xdr:row>
      <xdr:rowOff>26070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17197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31872</xdr:rowOff>
    </xdr:from>
    <xdr:to>
      <xdr:col>24</xdr:col>
      <xdr:colOff>63500</xdr:colOff>
      <xdr:row>57</xdr:row>
      <xdr:rowOff>36824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04522"/>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36824</xdr:rowOff>
    </xdr:from>
    <xdr:to>
      <xdr:col>19</xdr:col>
      <xdr:colOff>177800</xdr:colOff>
      <xdr:row>57</xdr:row>
      <xdr:rowOff>59975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09474"/>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59891</xdr:rowOff>
    </xdr:from>
    <xdr:to>
      <xdr:col>15</xdr:col>
      <xdr:colOff>50800</xdr:colOff>
      <xdr:row>57</xdr:row>
      <xdr:rowOff>59975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32541"/>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59891</xdr:rowOff>
    </xdr:from>
    <xdr:to>
      <xdr:col>10</xdr:col>
      <xdr:colOff>114300</xdr:colOff>
      <xdr:row>57</xdr:row>
      <xdr:rowOff>70555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2541"/>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152522</xdr:rowOff>
    </xdr:from>
    <xdr:to>
      <xdr:col>24</xdr:col>
      <xdr:colOff>114300</xdr:colOff>
      <xdr:row>57</xdr:row>
      <xdr:rowOff>82672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157474</xdr:rowOff>
    </xdr:from>
    <xdr:to>
      <xdr:col>20</xdr:col>
      <xdr:colOff>38100</xdr:colOff>
      <xdr:row>57</xdr:row>
      <xdr:rowOff>87624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78751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5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9175</xdr:rowOff>
    </xdr:from>
    <xdr:to>
      <xdr:col>15</xdr:col>
      <xdr:colOff>101600</xdr:colOff>
      <xdr:row>57</xdr:row>
      <xdr:rowOff>110775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7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9091</xdr:rowOff>
    </xdr:from>
    <xdr:to>
      <xdr:col>10</xdr:col>
      <xdr:colOff>165100</xdr:colOff>
      <xdr:row>57</xdr:row>
      <xdr:rowOff>110691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101818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19755</xdr:rowOff>
    </xdr:from>
    <xdr:to>
      <xdr:col>6</xdr:col>
      <xdr:colOff>38100</xdr:colOff>
      <xdr:row>57</xdr:row>
      <xdr:rowOff>121355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112482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8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135937</xdr:rowOff>
    </xdr:from>
    <xdr:to>
      <xdr:col>24</xdr:col>
      <xdr:colOff>63500</xdr:colOff>
      <xdr:row>78</xdr:row>
      <xdr:rowOff>42568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37587"/>
          <a:ext cx="8382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135937</xdr:rowOff>
    </xdr:from>
    <xdr:to>
      <xdr:col>19</xdr:col>
      <xdr:colOff>177800</xdr:colOff>
      <xdr:row>78</xdr:row>
      <xdr:rowOff>128256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7587"/>
          <a:ext cx="889000" cy="16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124174</xdr:rowOff>
    </xdr:from>
    <xdr:to>
      <xdr:col>15</xdr:col>
      <xdr:colOff>50800</xdr:colOff>
      <xdr:row>78</xdr:row>
      <xdr:rowOff>128256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727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117787</xdr:rowOff>
    </xdr:from>
    <xdr:to>
      <xdr:col>10</xdr:col>
      <xdr:colOff>114300</xdr:colOff>
      <xdr:row>78</xdr:row>
      <xdr:rowOff>124174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0887"/>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163218</xdr:rowOff>
    </xdr:from>
    <xdr:to>
      <xdr:col>24</xdr:col>
      <xdr:colOff>114300</xdr:colOff>
      <xdr:row>78</xdr:row>
      <xdr:rowOff>93368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85137</xdr:rowOff>
    </xdr:from>
    <xdr:to>
      <xdr:col>20</xdr:col>
      <xdr:colOff>38100</xdr:colOff>
      <xdr:row>78</xdr:row>
      <xdr:rowOff>15287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31814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6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77456</xdr:rowOff>
    </xdr:from>
    <xdr:to>
      <xdr:col>15</xdr:col>
      <xdr:colOff>101600</xdr:colOff>
      <xdr:row>79</xdr:row>
      <xdr:rowOff>7606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170183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73374</xdr:rowOff>
    </xdr:from>
    <xdr:to>
      <xdr:col>10</xdr:col>
      <xdr:colOff>165100</xdr:colOff>
      <xdr:row>79</xdr:row>
      <xdr:rowOff>3524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66987</xdr:rowOff>
    </xdr:from>
    <xdr:to>
      <xdr:col>6</xdr:col>
      <xdr:colOff>38100</xdr:colOff>
      <xdr:row>78</xdr:row>
      <xdr:rowOff>168587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159714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24882</xdr:rowOff>
    </xdr:from>
    <xdr:to>
      <xdr:col>24</xdr:col>
      <xdr:colOff>63500</xdr:colOff>
      <xdr:row>96</xdr:row>
      <xdr:rowOff>68827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84082"/>
          <a:ext cx="838200" cy="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131006</xdr:rowOff>
    </xdr:from>
    <xdr:to>
      <xdr:col>19</xdr:col>
      <xdr:colOff>177800</xdr:colOff>
      <xdr:row>96</xdr:row>
      <xdr:rowOff>68827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18756"/>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131006</xdr:rowOff>
    </xdr:from>
    <xdr:to>
      <xdr:col>15</xdr:col>
      <xdr:colOff>50800</xdr:colOff>
      <xdr:row>96</xdr:row>
      <xdr:rowOff>155961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18756"/>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155961</xdr:rowOff>
    </xdr:from>
    <xdr:to>
      <xdr:col>10</xdr:col>
      <xdr:colOff>114300</xdr:colOff>
      <xdr:row>97</xdr:row>
      <xdr:rowOff>9627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15161"/>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145532</xdr:rowOff>
    </xdr:from>
    <xdr:to>
      <xdr:col>24</xdr:col>
      <xdr:colOff>114300</xdr:colOff>
      <xdr:row>96</xdr:row>
      <xdr:rowOff>75682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123959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18027</xdr:rowOff>
    </xdr:from>
    <xdr:to>
      <xdr:col>20</xdr:col>
      <xdr:colOff>38100</xdr:colOff>
      <xdr:row>96</xdr:row>
      <xdr:rowOff>119627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110754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80206</xdr:rowOff>
    </xdr:from>
    <xdr:to>
      <xdr:col>15</xdr:col>
      <xdr:colOff>101600</xdr:colOff>
      <xdr:row>96</xdr:row>
      <xdr:rowOff>10356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105161</xdr:rowOff>
    </xdr:from>
    <xdr:to>
      <xdr:col>10</xdr:col>
      <xdr:colOff>165100</xdr:colOff>
      <xdr:row>97</xdr:row>
      <xdr:rowOff>35311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130277</xdr:rowOff>
    </xdr:from>
    <xdr:to>
      <xdr:col>6</xdr:col>
      <xdr:colOff>38100</xdr:colOff>
      <xdr:row>97</xdr:row>
      <xdr:rowOff>60427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51554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128242</xdr:rowOff>
    </xdr:from>
    <xdr:to>
      <xdr:col>55</xdr:col>
      <xdr:colOff>0</xdr:colOff>
      <xdr:row>37</xdr:row>
      <xdr:rowOff>138795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71892"/>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112375</xdr:rowOff>
    </xdr:from>
    <xdr:to>
      <xdr:col>50</xdr:col>
      <xdr:colOff>114300</xdr:colOff>
      <xdr:row>37</xdr:row>
      <xdr:rowOff>128242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56025"/>
          <a:ext cx="889000" cy="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23946</xdr:rowOff>
    </xdr:from>
    <xdr:to>
      <xdr:col>45</xdr:col>
      <xdr:colOff>177800</xdr:colOff>
      <xdr:row>37</xdr:row>
      <xdr:rowOff>112375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67596"/>
          <a:ext cx="889000" cy="8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23946</xdr:rowOff>
    </xdr:from>
    <xdr:to>
      <xdr:col>41</xdr:col>
      <xdr:colOff>50800</xdr:colOff>
      <xdr:row>37</xdr:row>
      <xdr:rowOff>161224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67596"/>
          <a:ext cx="889000" cy="1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87995</xdr:rowOff>
    </xdr:from>
    <xdr:to>
      <xdr:col>55</xdr:col>
      <xdr:colOff>50800</xdr:colOff>
      <xdr:row>38</xdr:row>
      <xdr:rowOff>18145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77442</xdr:rowOff>
    </xdr:from>
    <xdr:to>
      <xdr:col>50</xdr:col>
      <xdr:colOff>165100</xdr:colOff>
      <xdr:row>38</xdr:row>
      <xdr:rowOff>7592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170169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1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61575</xdr:rowOff>
    </xdr:from>
    <xdr:to>
      <xdr:col>46</xdr:col>
      <xdr:colOff>38100</xdr:colOff>
      <xdr:row>37</xdr:row>
      <xdr:rowOff>163175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8252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8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144596</xdr:rowOff>
    </xdr:from>
    <xdr:to>
      <xdr:col>41</xdr:col>
      <xdr:colOff>101600</xdr:colOff>
      <xdr:row>37</xdr:row>
      <xdr:rowOff>74746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65873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0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110424</xdr:rowOff>
    </xdr:from>
    <xdr:to>
      <xdr:col>36</xdr:col>
      <xdr:colOff>165100</xdr:colOff>
      <xdr:row>38</xdr:row>
      <xdr:rowOff>40574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5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31701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112778</xdr:rowOff>
    </xdr:from>
    <xdr:to>
      <xdr:col>55</xdr:col>
      <xdr:colOff>0</xdr:colOff>
      <xdr:row>58</xdr:row>
      <xdr:rowOff>119496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6878"/>
          <a:ext cx="8382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109832</xdr:rowOff>
    </xdr:from>
    <xdr:to>
      <xdr:col>50</xdr:col>
      <xdr:colOff>114300</xdr:colOff>
      <xdr:row>58</xdr:row>
      <xdr:rowOff>119496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53932"/>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100144</xdr:rowOff>
    </xdr:from>
    <xdr:to>
      <xdr:col>45</xdr:col>
      <xdr:colOff>177800</xdr:colOff>
      <xdr:row>58</xdr:row>
      <xdr:rowOff>109832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4424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96541</xdr:rowOff>
    </xdr:from>
    <xdr:to>
      <xdr:col>41</xdr:col>
      <xdr:colOff>50800</xdr:colOff>
      <xdr:row>58</xdr:row>
      <xdr:rowOff>100144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40641"/>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61978</xdr:rowOff>
    </xdr:from>
    <xdr:to>
      <xdr:col>55</xdr:col>
      <xdr:colOff>50800</xdr:colOff>
      <xdr:row>58</xdr:row>
      <xdr:rowOff>163578</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68696</xdr:rowOff>
    </xdr:from>
    <xdr:to>
      <xdr:col>50</xdr:col>
      <xdr:colOff>165100</xdr:colOff>
      <xdr:row>58</xdr:row>
      <xdr:rowOff>170296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161423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0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59032</xdr:rowOff>
    </xdr:from>
    <xdr:to>
      <xdr:col>46</xdr:col>
      <xdr:colOff>38100</xdr:colOff>
      <xdr:row>58</xdr:row>
      <xdr:rowOff>160632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151759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9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49344</xdr:rowOff>
    </xdr:from>
    <xdr:to>
      <xdr:col>41</xdr:col>
      <xdr:colOff>101600</xdr:colOff>
      <xdr:row>58</xdr:row>
      <xdr:rowOff>150944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142071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8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45741</xdr:rowOff>
    </xdr:from>
    <xdr:to>
      <xdr:col>36</xdr:col>
      <xdr:colOff>165100</xdr:colOff>
      <xdr:row>58</xdr:row>
      <xdr:rowOff>147341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138468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125340</xdr:rowOff>
    </xdr:from>
    <xdr:to>
      <xdr:col>55</xdr:col>
      <xdr:colOff>0</xdr:colOff>
      <xdr:row>78</xdr:row>
      <xdr:rowOff>129094</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98440"/>
          <a:ext cx="8382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117520</xdr:rowOff>
    </xdr:from>
    <xdr:to>
      <xdr:col>50</xdr:col>
      <xdr:colOff>114300</xdr:colOff>
      <xdr:row>78</xdr:row>
      <xdr:rowOff>129094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90620"/>
          <a:ext cx="8890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42501</xdr:rowOff>
    </xdr:from>
    <xdr:to>
      <xdr:col>45</xdr:col>
      <xdr:colOff>177800</xdr:colOff>
      <xdr:row>78</xdr:row>
      <xdr:rowOff>117520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15601"/>
          <a:ext cx="8890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36877</xdr:rowOff>
    </xdr:from>
    <xdr:to>
      <xdr:col>41</xdr:col>
      <xdr:colOff>50800</xdr:colOff>
      <xdr:row>78</xdr:row>
      <xdr:rowOff>42501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09977"/>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74540</xdr:rowOff>
    </xdr:from>
    <xdr:to>
      <xdr:col>55</xdr:col>
      <xdr:colOff>50800</xdr:colOff>
      <xdr:row>79</xdr:row>
      <xdr:rowOff>4690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160917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78294</xdr:rowOff>
    </xdr:from>
    <xdr:to>
      <xdr:col>50</xdr:col>
      <xdr:colOff>165100</xdr:colOff>
      <xdr:row>79</xdr:row>
      <xdr:rowOff>8444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171021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66720</xdr:rowOff>
    </xdr:from>
    <xdr:to>
      <xdr:col>46</xdr:col>
      <xdr:colOff>38100</xdr:colOff>
      <xdr:row>78</xdr:row>
      <xdr:rowOff>168320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159447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163151</xdr:rowOff>
    </xdr:from>
    <xdr:to>
      <xdr:col>41</xdr:col>
      <xdr:colOff>101600</xdr:colOff>
      <xdr:row>78</xdr:row>
      <xdr:rowOff>93301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84428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45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157527</xdr:rowOff>
    </xdr:from>
    <xdr:to>
      <xdr:col>36</xdr:col>
      <xdr:colOff>165100</xdr:colOff>
      <xdr:row>78</xdr:row>
      <xdr:rowOff>87677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78804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116525</xdr:rowOff>
    </xdr:from>
    <xdr:to>
      <xdr:col>55</xdr:col>
      <xdr:colOff>0</xdr:colOff>
      <xdr:row>98</xdr:row>
      <xdr:rowOff>122624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18625"/>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122624</xdr:rowOff>
    </xdr:from>
    <xdr:to>
      <xdr:col>50</xdr:col>
      <xdr:colOff>114300</xdr:colOff>
      <xdr:row>98</xdr:row>
      <xdr:rowOff>122777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472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122777</xdr:rowOff>
    </xdr:from>
    <xdr:to>
      <xdr:col>45</xdr:col>
      <xdr:colOff>177800</xdr:colOff>
      <xdr:row>98</xdr:row>
      <xdr:rowOff>124444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4877"/>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122256</xdr:rowOff>
    </xdr:from>
    <xdr:to>
      <xdr:col>41</xdr:col>
      <xdr:colOff>50800</xdr:colOff>
      <xdr:row>98</xdr:row>
      <xdr:rowOff>124444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2435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65725</xdr:rowOff>
    </xdr:from>
    <xdr:to>
      <xdr:col>55</xdr:col>
      <xdr:colOff>50800</xdr:colOff>
      <xdr:row>98</xdr:row>
      <xdr:rowOff>167325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71824</xdr:rowOff>
    </xdr:from>
    <xdr:to>
      <xdr:col>50</xdr:col>
      <xdr:colOff>165100</xdr:colOff>
      <xdr:row>99</xdr:row>
      <xdr:rowOff>1974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164551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71977</xdr:rowOff>
    </xdr:from>
    <xdr:to>
      <xdr:col>46</xdr:col>
      <xdr:colOff>38100</xdr:colOff>
      <xdr:row>99</xdr:row>
      <xdr:rowOff>2127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164704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73644</xdr:rowOff>
    </xdr:from>
    <xdr:to>
      <xdr:col>41</xdr:col>
      <xdr:colOff>101600</xdr:colOff>
      <xdr:row>99</xdr:row>
      <xdr:rowOff>3794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166371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71456</xdr:rowOff>
    </xdr:from>
    <xdr:to>
      <xdr:col>36</xdr:col>
      <xdr:colOff>165100</xdr:colOff>
      <xdr:row>99</xdr:row>
      <xdr:rowOff>1606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164183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122151</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37251"/>
          <a:ext cx="838200" cy="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6340"/>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9790</xdr:rowOff>
    </xdr:from>
    <xdr:to>
      <xdr:col>76</xdr:col>
      <xdr:colOff>114300</xdr:colOff>
      <xdr:row>39</xdr:row>
      <xdr:rowOff>26848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96340"/>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9531</xdr:rowOff>
    </xdr:from>
    <xdr:to>
      <xdr:col>71</xdr:col>
      <xdr:colOff>177800</xdr:colOff>
      <xdr:row>39</xdr:row>
      <xdr:rowOff>26848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9608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71351</xdr:rowOff>
    </xdr:from>
    <xdr:to>
      <xdr:col>85</xdr:col>
      <xdr:colOff>177800</xdr:colOff>
      <xdr:row>39</xdr:row>
      <xdr:rowOff>1501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30728</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130440</xdr:rowOff>
    </xdr:from>
    <xdr:to>
      <xdr:col>76</xdr:col>
      <xdr:colOff>165100</xdr:colOff>
      <xdr:row>39</xdr:row>
      <xdr:rowOff>60590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51717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147498</xdr:rowOff>
    </xdr:from>
    <xdr:to>
      <xdr:col>72</xdr:col>
      <xdr:colOff>38100</xdr:colOff>
      <xdr:row>39</xdr:row>
      <xdr:rowOff>77648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68775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130181</xdr:rowOff>
    </xdr:from>
    <xdr:to>
      <xdr:col>67</xdr:col>
      <xdr:colOff>101600</xdr:colOff>
      <xdr:row>39</xdr:row>
      <xdr:rowOff>60331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51458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80513</xdr:rowOff>
    </xdr:from>
    <xdr:to>
      <xdr:col>85</xdr:col>
      <xdr:colOff>127000</xdr:colOff>
      <xdr:row>77</xdr:row>
      <xdr:rowOff>113458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82163"/>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113458</xdr:rowOff>
    </xdr:from>
    <xdr:to>
      <xdr:col>81</xdr:col>
      <xdr:colOff>50800</xdr:colOff>
      <xdr:row>77</xdr:row>
      <xdr:rowOff>127020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15108"/>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127020</xdr:rowOff>
    </xdr:from>
    <xdr:to>
      <xdr:col>76</xdr:col>
      <xdr:colOff>114300</xdr:colOff>
      <xdr:row>77</xdr:row>
      <xdr:rowOff>138212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28670"/>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138212</xdr:rowOff>
    </xdr:from>
    <xdr:to>
      <xdr:col>71</xdr:col>
      <xdr:colOff>177800</xdr:colOff>
      <xdr:row>77</xdr:row>
      <xdr:rowOff>151016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3986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29713</xdr:rowOff>
    </xdr:from>
    <xdr:to>
      <xdr:col>85</xdr:col>
      <xdr:colOff>177800</xdr:colOff>
      <xdr:row>77</xdr:row>
      <xdr:rowOff>131313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8140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62658</xdr:rowOff>
    </xdr:from>
    <xdr:to>
      <xdr:col>81</xdr:col>
      <xdr:colOff>101600</xdr:colOff>
      <xdr:row>77</xdr:row>
      <xdr:rowOff>164258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155385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5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76220</xdr:rowOff>
    </xdr:from>
    <xdr:to>
      <xdr:col>76</xdr:col>
      <xdr:colOff>165100</xdr:colOff>
      <xdr:row>78</xdr:row>
      <xdr:rowOff>6370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168947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87412</xdr:rowOff>
    </xdr:from>
    <xdr:to>
      <xdr:col>72</xdr:col>
      <xdr:colOff>38100</xdr:colOff>
      <xdr:row>78</xdr:row>
      <xdr:rowOff>17562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8689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8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100216</xdr:rowOff>
    </xdr:from>
    <xdr:to>
      <xdr:col>67</xdr:col>
      <xdr:colOff>101600</xdr:colOff>
      <xdr:row>78</xdr:row>
      <xdr:rowOff>30366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21493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116126</xdr:rowOff>
    </xdr:from>
    <xdr:to>
      <xdr:col>85</xdr:col>
      <xdr:colOff>127000</xdr:colOff>
      <xdr:row>99</xdr:row>
      <xdr:rowOff>37840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18226"/>
          <a:ext cx="838200" cy="9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67100</xdr:rowOff>
    </xdr:from>
    <xdr:to>
      <xdr:col>81</xdr:col>
      <xdr:colOff>50800</xdr:colOff>
      <xdr:row>99</xdr:row>
      <xdr:rowOff>37840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6920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67100</xdr:rowOff>
    </xdr:from>
    <xdr:to>
      <xdr:col>76</xdr:col>
      <xdr:colOff>114300</xdr:colOff>
      <xdr:row>99</xdr:row>
      <xdr:rowOff>2397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69200"/>
          <a:ext cx="889000" cy="10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96526</xdr:rowOff>
    </xdr:from>
    <xdr:to>
      <xdr:col>71</xdr:col>
      <xdr:colOff>177800</xdr:colOff>
      <xdr:row>99</xdr:row>
      <xdr:rowOff>2397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555726"/>
          <a:ext cx="889000" cy="4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65326</xdr:rowOff>
    </xdr:from>
    <xdr:to>
      <xdr:col>85</xdr:col>
      <xdr:colOff>177800</xdr:colOff>
      <xdr:row>98</xdr:row>
      <xdr:rowOff>166926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158490</xdr:rowOff>
    </xdr:from>
    <xdr:to>
      <xdr:col>81</xdr:col>
      <xdr:colOff>101600</xdr:colOff>
      <xdr:row>99</xdr:row>
      <xdr:rowOff>88640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79767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70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16300</xdr:rowOff>
    </xdr:from>
    <xdr:to>
      <xdr:col>76</xdr:col>
      <xdr:colOff>165100</xdr:colOff>
      <xdr:row>98</xdr:row>
      <xdr:rowOff>117900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109027</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1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123047</xdr:rowOff>
    </xdr:from>
    <xdr:to>
      <xdr:col>72</xdr:col>
      <xdr:colOff>38100</xdr:colOff>
      <xdr:row>99</xdr:row>
      <xdr:rowOff>53197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44324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1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45726</xdr:rowOff>
    </xdr:from>
    <xdr:to>
      <xdr:col>67</xdr:col>
      <xdr:colOff>101600</xdr:colOff>
      <xdr:row>96</xdr:row>
      <xdr:rowOff>147326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163853</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2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55368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5198868"/>
          <a:ext cx="838200" cy="15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4568</xdr:rowOff>
    </xdr:from>
    <xdr:to>
      <xdr:col>116</xdr:col>
      <xdr:colOff>114300</xdr:colOff>
      <xdr:row>30</xdr:row>
      <xdr:rowOff>106168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51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129045</xdr:rowOff>
    </xdr:from>
    <xdr:ext cx="599010"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510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123218</xdr:rowOff>
    </xdr:from>
    <xdr:to>
      <xdr:col>116</xdr:col>
      <xdr:colOff>63500</xdr:colOff>
      <xdr:row>58</xdr:row>
      <xdr:rowOff>123337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67318"/>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123186</xdr:rowOff>
    </xdr:from>
    <xdr:to>
      <xdr:col>111</xdr:col>
      <xdr:colOff>177800</xdr:colOff>
      <xdr:row>58</xdr:row>
      <xdr:rowOff>123337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6728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123186</xdr:rowOff>
    </xdr:from>
    <xdr:to>
      <xdr:col>107</xdr:col>
      <xdr:colOff>50800</xdr:colOff>
      <xdr:row>58</xdr:row>
      <xdr:rowOff>123821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6728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123360</xdr:rowOff>
    </xdr:from>
    <xdr:to>
      <xdr:col>102</xdr:col>
      <xdr:colOff>114300</xdr:colOff>
      <xdr:row>58</xdr:row>
      <xdr:rowOff>123821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67460"/>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72418</xdr:rowOff>
    </xdr:from>
    <xdr:to>
      <xdr:col>116</xdr:col>
      <xdr:colOff>114300</xdr:colOff>
      <xdr:row>59</xdr:row>
      <xdr:rowOff>2568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72537</xdr:rowOff>
    </xdr:from>
    <xdr:to>
      <xdr:col>112</xdr:col>
      <xdr:colOff>38100</xdr:colOff>
      <xdr:row>59</xdr:row>
      <xdr:rowOff>2687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165264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72386</xdr:rowOff>
    </xdr:from>
    <xdr:to>
      <xdr:col>107</xdr:col>
      <xdr:colOff>101600</xdr:colOff>
      <xdr:row>59</xdr:row>
      <xdr:rowOff>2536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0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73021</xdr:rowOff>
    </xdr:from>
    <xdr:to>
      <xdr:col>102</xdr:col>
      <xdr:colOff>165100</xdr:colOff>
      <xdr:row>59</xdr:row>
      <xdr:rowOff>3171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165748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72560</xdr:rowOff>
    </xdr:from>
    <xdr:to>
      <xdr:col>98</xdr:col>
      <xdr:colOff>38100</xdr:colOff>
      <xdr:row>59</xdr:row>
      <xdr:rowOff>2710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165287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121056</xdr:rowOff>
    </xdr:from>
    <xdr:to>
      <xdr:col>116</xdr:col>
      <xdr:colOff>63500</xdr:colOff>
      <xdr:row>78</xdr:row>
      <xdr:rowOff>7967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465456"/>
          <a:ext cx="838200" cy="9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121056</xdr:rowOff>
    </xdr:from>
    <xdr:to>
      <xdr:col>111</xdr:col>
      <xdr:colOff>177800</xdr:colOff>
      <xdr:row>74</xdr:row>
      <xdr:rowOff>1332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465456"/>
          <a:ext cx="889000" cy="2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1332</xdr:rowOff>
    </xdr:from>
    <xdr:to>
      <xdr:col>107</xdr:col>
      <xdr:colOff>50800</xdr:colOff>
      <xdr:row>76</xdr:row>
      <xdr:rowOff>59541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688632"/>
          <a:ext cx="889000" cy="4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59541</xdr:rowOff>
    </xdr:from>
    <xdr:to>
      <xdr:col>102</xdr:col>
      <xdr:colOff>114300</xdr:colOff>
      <xdr:row>76</xdr:row>
      <xdr:rowOff>88161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089741"/>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128617</xdr:rowOff>
    </xdr:from>
    <xdr:to>
      <xdr:col>116</xdr:col>
      <xdr:colOff>114300</xdr:colOff>
      <xdr:row>78</xdr:row>
      <xdr:rowOff>58767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3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107044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70256</xdr:rowOff>
    </xdr:from>
    <xdr:to>
      <xdr:col>112</xdr:col>
      <xdr:colOff>38100</xdr:colOff>
      <xdr:row>73</xdr:row>
      <xdr:rowOff>406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4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16933</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18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121982</xdr:rowOff>
    </xdr:from>
    <xdr:to>
      <xdr:col>107</xdr:col>
      <xdr:colOff>101600</xdr:colOff>
      <xdr:row>74</xdr:row>
      <xdr:rowOff>52132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68659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8741</xdr:rowOff>
    </xdr:from>
    <xdr:to>
      <xdr:col>102</xdr:col>
      <xdr:colOff>165100</xdr:colOff>
      <xdr:row>76</xdr:row>
      <xdr:rowOff>110341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126867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37361</xdr:rowOff>
    </xdr:from>
    <xdr:to>
      <xdr:col>98</xdr:col>
      <xdr:colOff>38100</xdr:colOff>
      <xdr:row>76</xdr:row>
      <xdr:rowOff>138961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155488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1,383,131</a:t>
          </a:r>
          <a:r>
            <a:rPr kumimoji="1" lang="ja-JP" altLang="en-US" sz="1200">
              <a:latin typeface="ＭＳ Ｐゴシック" panose="020B0600070205080204" pitchFamily="50" charset="-128"/>
              <a:ea typeface="ＭＳ Ｐゴシック" panose="020B0600070205080204" pitchFamily="50" charset="-128"/>
            </a:rPr>
            <a:t>円となっている。最も構成比が大きいのは物件費で、住民一人当たり</a:t>
          </a:r>
          <a:r>
            <a:rPr kumimoji="1" lang="en-US" altLang="ja-JP" sz="1200">
              <a:latin typeface="ＭＳ Ｐゴシック" panose="020B0600070205080204" pitchFamily="50" charset="-128"/>
              <a:ea typeface="ＭＳ Ｐゴシック" panose="020B0600070205080204" pitchFamily="50" charset="-128"/>
            </a:rPr>
            <a:t>288,676</a:t>
          </a:r>
          <a:r>
            <a:rPr kumimoji="1" lang="ja-JP" altLang="en-US" sz="1200">
              <a:latin typeface="ＭＳ Ｐゴシック" panose="020B0600070205080204" pitchFamily="50" charset="-128"/>
              <a:ea typeface="ＭＳ Ｐゴシック" panose="020B0600070205080204" pitchFamily="50" charset="-128"/>
            </a:rPr>
            <a:t>円、前年度と比べると変化は小さく、類似団体平均と同水準で推移している。物価高騰や人件費の上昇により、委託料や需用費は大きく減少する見込みはないと思われる。</a:t>
          </a:r>
        </a:p>
        <a:p>
          <a:r>
            <a:rPr kumimoji="1" lang="ja-JP" altLang="en-US" sz="12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70,068</a:t>
          </a:r>
          <a:r>
            <a:rPr kumimoji="1" lang="ja-JP" altLang="en-US" sz="1200">
              <a:latin typeface="ＭＳ Ｐゴシック" panose="020B0600070205080204" pitchFamily="50" charset="-128"/>
              <a:ea typeface="ＭＳ Ｐゴシック" panose="020B0600070205080204" pitchFamily="50" charset="-128"/>
            </a:rPr>
            <a:t>円となっており、前年度と比較すると約９</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の増となったが、依然として類似団体平均よりも低い水準となっている。増加の要因は、地方創生臨時特別給付金が増加したことに加え、人口が減少したためと思われる。</a:t>
          </a:r>
        </a:p>
        <a:p>
          <a:r>
            <a:rPr kumimoji="1" lang="ja-JP" altLang="en-US" sz="1200">
              <a:latin typeface="ＭＳ Ｐゴシック" panose="020B0600070205080204" pitchFamily="50" charset="-128"/>
              <a:ea typeface="ＭＳ Ｐゴシック" panose="020B0600070205080204" pitchFamily="50" charset="-128"/>
            </a:rPr>
            <a:t>　災害復旧事業費については、令和５年６月の豪雨により町道の一部が通行不能となったことにより、復旧工事を実施しているため皆増となった。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200">
              <a:latin typeface="ＭＳ Ｐゴシック" panose="020B0600070205080204" pitchFamily="50" charset="-128"/>
              <a:ea typeface="ＭＳ Ｐゴシック" panose="020B0600070205080204" pitchFamily="50" charset="-128"/>
            </a:rPr>
            <a:t>78,562</a:t>
          </a:r>
          <a:r>
            <a:rPr kumimoji="1" lang="ja-JP" altLang="en-US" sz="1200">
              <a:latin typeface="ＭＳ Ｐゴシック" panose="020B0600070205080204" pitchFamily="50" charset="-128"/>
              <a:ea typeface="ＭＳ Ｐゴシック" panose="020B0600070205080204" pitchFamily="50" charset="-128"/>
            </a:rPr>
            <a:t>円となっており、前年度と比較すると約</a:t>
          </a:r>
          <a:r>
            <a:rPr kumimoji="1" lang="en-US" altLang="ja-JP" sz="1200">
              <a:latin typeface="ＭＳ Ｐゴシック" panose="020B0600070205080204" pitchFamily="50" charset="-128"/>
              <a:ea typeface="ＭＳ Ｐゴシック" panose="020B0600070205080204" pitchFamily="50" charset="-128"/>
            </a:rPr>
            <a:t>1,409</a:t>
          </a:r>
          <a:r>
            <a:rPr kumimoji="1" lang="ja-JP" altLang="en-US" sz="1200">
              <a:latin typeface="ＭＳ Ｐゴシック" panose="020B0600070205080204" pitchFamily="50" charset="-128"/>
              <a:ea typeface="ＭＳ Ｐゴシック" panose="020B0600070205080204" pitchFamily="50" charset="-128"/>
            </a:rPr>
            <a:t>％の増で、類似団体平均の水準に近づいた。財政調整基金への積立金が増加したことが主な要因であり、基金残高を注視し、必要に応じて積み立てをするように努める必要がある。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繰出金は住民一人当たり</a:t>
          </a:r>
          <a:r>
            <a:rPr kumimoji="1" lang="en-US" altLang="ja-JP" sz="1200">
              <a:latin typeface="ＭＳ Ｐゴシック" panose="020B0600070205080204" pitchFamily="50" charset="-128"/>
              <a:ea typeface="ＭＳ Ｐゴシック" panose="020B0600070205080204" pitchFamily="50" charset="-128"/>
            </a:rPr>
            <a:t>80,338</a:t>
          </a:r>
          <a:r>
            <a:rPr kumimoji="1" lang="ja-JP" altLang="en-US" sz="1200">
              <a:latin typeface="ＭＳ Ｐゴシック" panose="020B0600070205080204" pitchFamily="50" charset="-128"/>
              <a:ea typeface="ＭＳ Ｐゴシック" panose="020B0600070205080204" pitchFamily="50" charset="-128"/>
            </a:rPr>
            <a:t>円で、前年度と比較すると約</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％の減、投資及び出資金は</a:t>
          </a:r>
          <a:r>
            <a:rPr kumimoji="1" lang="en-US" altLang="ja-JP" sz="1200">
              <a:latin typeface="ＭＳ Ｐゴシック" panose="020B0600070205080204" pitchFamily="50" charset="-128"/>
              <a:ea typeface="ＭＳ Ｐゴシック" panose="020B0600070205080204" pitchFamily="50" charset="-128"/>
            </a:rPr>
            <a:t>145,747</a:t>
          </a:r>
          <a:r>
            <a:rPr kumimoji="1" lang="ja-JP" altLang="en-US" sz="1200">
              <a:latin typeface="ＭＳ Ｐゴシック" panose="020B0600070205080204" pitchFamily="50" charset="-128"/>
              <a:ea typeface="ＭＳ Ｐゴシック" panose="020B0600070205080204" pitchFamily="50" charset="-128"/>
            </a:rPr>
            <a:t>円で皆増となった。令和５年度から簡易水道事業及び下水道事業を地方公営企業法適用企業としたことにより、当該特別会計への繰出金が出資金として整理されることによるものである。なお、公営企業会計への出資金（繰出金）は、減価償却費を計上したことにより増額となり、それ以外の特別会計への繰出金は、令和３・４年度に実施した診療所・保健福祉センター整備事業が完了したことにより減額となった。投資及び出資金は類似団体平均と比べて高い水準となっているため、料金の見直しなどを含めた経営改革が必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2,774
2,755
123.38
4,081,175
3,836,722
223,000
2,259,540
3,641,857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25222</xdr:rowOff>
    </xdr:from>
    <xdr:to>
      <xdr:col>24</xdr:col>
      <xdr:colOff>63500</xdr:colOff>
      <xdr:row>38</xdr:row>
      <xdr:rowOff>27267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40322"/>
          <a:ext cx="8382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27267</xdr:rowOff>
    </xdr:from>
    <xdr:to>
      <xdr:col>19</xdr:col>
      <xdr:colOff>177800</xdr:colOff>
      <xdr:row>38</xdr:row>
      <xdr:rowOff>28422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2367"/>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14694</xdr:rowOff>
    </xdr:from>
    <xdr:to>
      <xdr:col>15</xdr:col>
      <xdr:colOff>50800</xdr:colOff>
      <xdr:row>38</xdr:row>
      <xdr:rowOff>28422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29794"/>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14694</xdr:rowOff>
    </xdr:from>
    <xdr:to>
      <xdr:col>10</xdr:col>
      <xdr:colOff>114300</xdr:colOff>
      <xdr:row>38</xdr:row>
      <xdr:rowOff>34036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9794"/>
          <a:ext cx="889000" cy="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145872</xdr:rowOff>
    </xdr:from>
    <xdr:to>
      <xdr:col>24</xdr:col>
      <xdr:colOff>114300</xdr:colOff>
      <xdr:row>38</xdr:row>
      <xdr:rowOff>76022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60799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147917</xdr:rowOff>
    </xdr:from>
    <xdr:to>
      <xdr:col>20</xdr:col>
      <xdr:colOff>38100</xdr:colOff>
      <xdr:row>38</xdr:row>
      <xdr:rowOff>78067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69194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149073</xdr:rowOff>
    </xdr:from>
    <xdr:to>
      <xdr:col>15</xdr:col>
      <xdr:colOff>101600</xdr:colOff>
      <xdr:row>38</xdr:row>
      <xdr:rowOff>79223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70349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135344</xdr:rowOff>
    </xdr:from>
    <xdr:to>
      <xdr:col>10</xdr:col>
      <xdr:colOff>165100</xdr:colOff>
      <xdr:row>38</xdr:row>
      <xdr:rowOff>65494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56621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154686</xdr:rowOff>
    </xdr:from>
    <xdr:to>
      <xdr:col>6</xdr:col>
      <xdr:colOff>38100</xdr:colOff>
      <xdr:row>38</xdr:row>
      <xdr:rowOff>84836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75963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76162</xdr:rowOff>
    </xdr:from>
    <xdr:to>
      <xdr:col>24</xdr:col>
      <xdr:colOff>63500</xdr:colOff>
      <xdr:row>58</xdr:row>
      <xdr:rowOff>92569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20262"/>
          <a:ext cx="8382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69836</xdr:rowOff>
    </xdr:from>
    <xdr:to>
      <xdr:col>19</xdr:col>
      <xdr:colOff>177800</xdr:colOff>
      <xdr:row>58</xdr:row>
      <xdr:rowOff>92569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3936"/>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64111</xdr:rowOff>
    </xdr:from>
    <xdr:to>
      <xdr:col>15</xdr:col>
      <xdr:colOff>50800</xdr:colOff>
      <xdr:row>58</xdr:row>
      <xdr:rowOff>69836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8211"/>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17785</xdr:rowOff>
    </xdr:from>
    <xdr:to>
      <xdr:col>10</xdr:col>
      <xdr:colOff>114300</xdr:colOff>
      <xdr:row>58</xdr:row>
      <xdr:rowOff>64111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1885"/>
          <a:ext cx="889000" cy="4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25362</xdr:rowOff>
    </xdr:from>
    <xdr:to>
      <xdr:col>24</xdr:col>
      <xdr:colOff>114300</xdr:colOff>
      <xdr:row>58</xdr:row>
      <xdr:rowOff>126962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41769</xdr:rowOff>
    </xdr:from>
    <xdr:to>
      <xdr:col>20</xdr:col>
      <xdr:colOff>38100</xdr:colOff>
      <xdr:row>58</xdr:row>
      <xdr:rowOff>143369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134496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19036</xdr:rowOff>
    </xdr:from>
    <xdr:to>
      <xdr:col>15</xdr:col>
      <xdr:colOff>101600</xdr:colOff>
      <xdr:row>58</xdr:row>
      <xdr:rowOff>120636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111763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13311</xdr:rowOff>
    </xdr:from>
    <xdr:to>
      <xdr:col>10</xdr:col>
      <xdr:colOff>165100</xdr:colOff>
      <xdr:row>58</xdr:row>
      <xdr:rowOff>114911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106038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138435</xdr:rowOff>
    </xdr:from>
    <xdr:to>
      <xdr:col>6</xdr:col>
      <xdr:colOff>38100</xdr:colOff>
      <xdr:row>58</xdr:row>
      <xdr:rowOff>68585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85112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100119</xdr:rowOff>
    </xdr:from>
    <xdr:to>
      <xdr:col>24</xdr:col>
      <xdr:colOff>63500</xdr:colOff>
      <xdr:row>76</xdr:row>
      <xdr:rowOff>167201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130319"/>
          <a:ext cx="8382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166391</xdr:rowOff>
    </xdr:from>
    <xdr:to>
      <xdr:col>19</xdr:col>
      <xdr:colOff>177800</xdr:colOff>
      <xdr:row>76</xdr:row>
      <xdr:rowOff>100119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25141"/>
          <a:ext cx="889000" cy="10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166391</xdr:rowOff>
    </xdr:from>
    <xdr:to>
      <xdr:col>15</xdr:col>
      <xdr:colOff>50800</xdr:colOff>
      <xdr:row>77</xdr:row>
      <xdr:rowOff>151490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25141"/>
          <a:ext cx="889000" cy="3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108114</xdr:rowOff>
    </xdr:from>
    <xdr:to>
      <xdr:col>10</xdr:col>
      <xdr:colOff>114300</xdr:colOff>
      <xdr:row>77</xdr:row>
      <xdr:rowOff>151490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09764"/>
          <a:ext cx="889000" cy="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116401</xdr:rowOff>
    </xdr:from>
    <xdr:to>
      <xdr:col>24</xdr:col>
      <xdr:colOff>114300</xdr:colOff>
      <xdr:row>77</xdr:row>
      <xdr:rowOff>46551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94828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2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49319</xdr:rowOff>
    </xdr:from>
    <xdr:to>
      <xdr:col>20</xdr:col>
      <xdr:colOff>38100</xdr:colOff>
      <xdr:row>76</xdr:row>
      <xdr:rowOff>150919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142046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7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115591</xdr:rowOff>
    </xdr:from>
    <xdr:to>
      <xdr:col>15</xdr:col>
      <xdr:colOff>101600</xdr:colOff>
      <xdr:row>76</xdr:row>
      <xdr:rowOff>45740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74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62268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4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100690</xdr:rowOff>
    </xdr:from>
    <xdr:to>
      <xdr:col>10</xdr:col>
      <xdr:colOff>165100</xdr:colOff>
      <xdr:row>78</xdr:row>
      <xdr:rowOff>30840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21967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57314</xdr:rowOff>
    </xdr:from>
    <xdr:to>
      <xdr:col>6</xdr:col>
      <xdr:colOff>38100</xdr:colOff>
      <xdr:row>77</xdr:row>
      <xdr:rowOff>158914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150041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147298</xdr:rowOff>
    </xdr:from>
    <xdr:to>
      <xdr:col>24</xdr:col>
      <xdr:colOff>63500</xdr:colOff>
      <xdr:row>96</xdr:row>
      <xdr:rowOff>92681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263598"/>
          <a:ext cx="838200" cy="2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147298</xdr:rowOff>
    </xdr:from>
    <xdr:to>
      <xdr:col>19</xdr:col>
      <xdr:colOff>177800</xdr:colOff>
      <xdr:row>94</xdr:row>
      <xdr:rowOff>162065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263598"/>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162065</xdr:rowOff>
    </xdr:from>
    <xdr:to>
      <xdr:col>15</xdr:col>
      <xdr:colOff>50800</xdr:colOff>
      <xdr:row>96</xdr:row>
      <xdr:rowOff>98095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78365"/>
          <a:ext cx="8890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98095</xdr:rowOff>
    </xdr:from>
    <xdr:to>
      <xdr:col>10</xdr:col>
      <xdr:colOff>114300</xdr:colOff>
      <xdr:row>96</xdr:row>
      <xdr:rowOff>119945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557295"/>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41881</xdr:rowOff>
    </xdr:from>
    <xdr:to>
      <xdr:col>24</xdr:col>
      <xdr:colOff>114300</xdr:colOff>
      <xdr:row>96</xdr:row>
      <xdr:rowOff>143481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64758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96498</xdr:rowOff>
    </xdr:from>
    <xdr:to>
      <xdr:col>20</xdr:col>
      <xdr:colOff>38100</xdr:colOff>
      <xdr:row>95</xdr:row>
      <xdr:rowOff>26648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2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43175</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59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111265</xdr:rowOff>
    </xdr:from>
    <xdr:to>
      <xdr:col>15</xdr:col>
      <xdr:colOff>101600</xdr:colOff>
      <xdr:row>95</xdr:row>
      <xdr:rowOff>41415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57942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0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47295</xdr:rowOff>
    </xdr:from>
    <xdr:to>
      <xdr:col>10</xdr:col>
      <xdr:colOff>165100</xdr:colOff>
      <xdr:row>96</xdr:row>
      <xdr:rowOff>148895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165422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2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69145</xdr:rowOff>
    </xdr:from>
    <xdr:to>
      <xdr:col>6</xdr:col>
      <xdr:colOff>38100</xdr:colOff>
      <xdr:row>96</xdr:row>
      <xdr:rowOff>170745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15822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3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159721</xdr:rowOff>
    </xdr:from>
    <xdr:to>
      <xdr:col>55</xdr:col>
      <xdr:colOff>0</xdr:colOff>
      <xdr:row>38</xdr:row>
      <xdr:rowOff>164656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74821"/>
          <a:ext cx="8382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159721</xdr:rowOff>
    </xdr:from>
    <xdr:to>
      <xdr:col>50</xdr:col>
      <xdr:colOff>114300</xdr:colOff>
      <xdr:row>38</xdr:row>
      <xdr:rowOff>167304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74821"/>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158693</xdr:rowOff>
    </xdr:from>
    <xdr:to>
      <xdr:col>45</xdr:col>
      <xdr:colOff>177800</xdr:colOff>
      <xdr:row>38</xdr:row>
      <xdr:rowOff>167304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737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158693</xdr:rowOff>
    </xdr:from>
    <xdr:to>
      <xdr:col>41</xdr:col>
      <xdr:colOff>50800</xdr:colOff>
      <xdr:row>38</xdr:row>
      <xdr:rowOff>167018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7379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113856</xdr:rowOff>
    </xdr:from>
    <xdr:to>
      <xdr:col>55</xdr:col>
      <xdr:colOff>50800</xdr:colOff>
      <xdr:row>39</xdr:row>
      <xdr:rowOff>44006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73232</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108921</xdr:rowOff>
    </xdr:from>
    <xdr:to>
      <xdr:col>50</xdr:col>
      <xdr:colOff>165100</xdr:colOff>
      <xdr:row>39</xdr:row>
      <xdr:rowOff>39071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55599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3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116504</xdr:rowOff>
    </xdr:from>
    <xdr:to>
      <xdr:col>46</xdr:col>
      <xdr:colOff>38100</xdr:colOff>
      <xdr:row>39</xdr:row>
      <xdr:rowOff>46654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63180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4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107893</xdr:rowOff>
    </xdr:from>
    <xdr:to>
      <xdr:col>41</xdr:col>
      <xdr:colOff>101600</xdr:colOff>
      <xdr:row>39</xdr:row>
      <xdr:rowOff>38043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29170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71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116218</xdr:rowOff>
    </xdr:from>
    <xdr:to>
      <xdr:col>36</xdr:col>
      <xdr:colOff>165100</xdr:colOff>
      <xdr:row>39</xdr:row>
      <xdr:rowOff>46368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37495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7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105554</xdr:rowOff>
    </xdr:from>
    <xdr:to>
      <xdr:col>55</xdr:col>
      <xdr:colOff>0</xdr:colOff>
      <xdr:row>58</xdr:row>
      <xdr:rowOff>122374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49654"/>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122374</xdr:rowOff>
    </xdr:from>
    <xdr:to>
      <xdr:col>50</xdr:col>
      <xdr:colOff>114300</xdr:colOff>
      <xdr:row>58</xdr:row>
      <xdr:rowOff>153869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6474"/>
          <a:ext cx="8890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153869</xdr:rowOff>
    </xdr:from>
    <xdr:to>
      <xdr:col>45</xdr:col>
      <xdr:colOff>177800</xdr:colOff>
      <xdr:row>58</xdr:row>
      <xdr:rowOff>163420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97969"/>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163420</xdr:rowOff>
    </xdr:from>
    <xdr:to>
      <xdr:col>41</xdr:col>
      <xdr:colOff>50800</xdr:colOff>
      <xdr:row>59</xdr:row>
      <xdr:rowOff>5435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07520"/>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54754</xdr:rowOff>
    </xdr:from>
    <xdr:to>
      <xdr:col>55</xdr:col>
      <xdr:colOff>50800</xdr:colOff>
      <xdr:row>58</xdr:row>
      <xdr:rowOff>156354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77631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71574</xdr:rowOff>
    </xdr:from>
    <xdr:to>
      <xdr:col>50</xdr:col>
      <xdr:colOff>165100</xdr:colOff>
      <xdr:row>59</xdr:row>
      <xdr:rowOff>1724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18251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103069</xdr:rowOff>
    </xdr:from>
    <xdr:to>
      <xdr:col>46</xdr:col>
      <xdr:colOff>38100</xdr:colOff>
      <xdr:row>59</xdr:row>
      <xdr:rowOff>33219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24346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13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112620</xdr:rowOff>
    </xdr:from>
    <xdr:to>
      <xdr:col>41</xdr:col>
      <xdr:colOff>101600</xdr:colOff>
      <xdr:row>59</xdr:row>
      <xdr:rowOff>42770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33897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4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126085</xdr:rowOff>
    </xdr:from>
    <xdr:to>
      <xdr:col>36</xdr:col>
      <xdr:colOff>165100</xdr:colOff>
      <xdr:row>59</xdr:row>
      <xdr:rowOff>56235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47362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78197</xdr:rowOff>
    </xdr:from>
    <xdr:to>
      <xdr:col>55</xdr:col>
      <xdr:colOff>0</xdr:colOff>
      <xdr:row>78</xdr:row>
      <xdr:rowOff>101377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1297"/>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78197</xdr:rowOff>
    </xdr:from>
    <xdr:to>
      <xdr:col>50</xdr:col>
      <xdr:colOff>114300</xdr:colOff>
      <xdr:row>78</xdr:row>
      <xdr:rowOff>89052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1297"/>
          <a:ext cx="8890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89052</xdr:rowOff>
    </xdr:from>
    <xdr:to>
      <xdr:col>45</xdr:col>
      <xdr:colOff>177800</xdr:colOff>
      <xdr:row>78</xdr:row>
      <xdr:rowOff>96011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2152"/>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91822</xdr:rowOff>
    </xdr:from>
    <xdr:to>
      <xdr:col>41</xdr:col>
      <xdr:colOff>50800</xdr:colOff>
      <xdr:row>78</xdr:row>
      <xdr:rowOff>96011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64922"/>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50577</xdr:rowOff>
    </xdr:from>
    <xdr:to>
      <xdr:col>55</xdr:col>
      <xdr:colOff>50800</xdr:colOff>
      <xdr:row>78</xdr:row>
      <xdr:rowOff>152177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27397</xdr:rowOff>
    </xdr:from>
    <xdr:to>
      <xdr:col>50</xdr:col>
      <xdr:colOff>165100</xdr:colOff>
      <xdr:row>78</xdr:row>
      <xdr:rowOff>128997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120124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38252</xdr:rowOff>
    </xdr:from>
    <xdr:to>
      <xdr:col>46</xdr:col>
      <xdr:colOff>38100</xdr:colOff>
      <xdr:row>78</xdr:row>
      <xdr:rowOff>139852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130979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45211</xdr:rowOff>
    </xdr:from>
    <xdr:to>
      <xdr:col>41</xdr:col>
      <xdr:colOff>101600</xdr:colOff>
      <xdr:row>78</xdr:row>
      <xdr:rowOff>146811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41022</xdr:rowOff>
    </xdr:from>
    <xdr:to>
      <xdr:col>36</xdr:col>
      <xdr:colOff>165100</xdr:colOff>
      <xdr:row>78</xdr:row>
      <xdr:rowOff>142622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105266</xdr:rowOff>
    </xdr:from>
    <xdr:to>
      <xdr:col>55</xdr:col>
      <xdr:colOff>0</xdr:colOff>
      <xdr:row>98</xdr:row>
      <xdr:rowOff>140956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07366"/>
          <a:ext cx="8382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140956</xdr:rowOff>
    </xdr:from>
    <xdr:to>
      <xdr:col>50</xdr:col>
      <xdr:colOff>114300</xdr:colOff>
      <xdr:row>98</xdr:row>
      <xdr:rowOff>167351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43056"/>
          <a:ext cx="8890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165272</xdr:rowOff>
    </xdr:from>
    <xdr:to>
      <xdr:col>45</xdr:col>
      <xdr:colOff>177800</xdr:colOff>
      <xdr:row>98</xdr:row>
      <xdr:rowOff>167351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6737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165272</xdr:rowOff>
    </xdr:from>
    <xdr:to>
      <xdr:col>41</xdr:col>
      <xdr:colOff>50800</xdr:colOff>
      <xdr:row>98</xdr:row>
      <xdr:rowOff>165525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67372"/>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54466</xdr:rowOff>
    </xdr:from>
    <xdr:to>
      <xdr:col>55</xdr:col>
      <xdr:colOff>50800</xdr:colOff>
      <xdr:row>98</xdr:row>
      <xdr:rowOff>156066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90156</xdr:rowOff>
    </xdr:from>
    <xdr:to>
      <xdr:col>50</xdr:col>
      <xdr:colOff>165100</xdr:colOff>
      <xdr:row>99</xdr:row>
      <xdr:rowOff>20306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116551</xdr:rowOff>
    </xdr:from>
    <xdr:to>
      <xdr:col>46</xdr:col>
      <xdr:colOff>38100</xdr:colOff>
      <xdr:row>99</xdr:row>
      <xdr:rowOff>46701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37828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114472</xdr:rowOff>
    </xdr:from>
    <xdr:to>
      <xdr:col>41</xdr:col>
      <xdr:colOff>101600</xdr:colOff>
      <xdr:row>99</xdr:row>
      <xdr:rowOff>44622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35749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114725</xdr:rowOff>
    </xdr:from>
    <xdr:to>
      <xdr:col>36</xdr:col>
      <xdr:colOff>165100</xdr:colOff>
      <xdr:row>99</xdr:row>
      <xdr:rowOff>44875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115765</xdr:rowOff>
    </xdr:from>
    <xdr:to>
      <xdr:col>85</xdr:col>
      <xdr:colOff>127000</xdr:colOff>
      <xdr:row>36</xdr:row>
      <xdr:rowOff>126240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87965"/>
          <a:ext cx="8382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110997</xdr:rowOff>
    </xdr:from>
    <xdr:to>
      <xdr:col>81</xdr:col>
      <xdr:colOff>50800</xdr:colOff>
      <xdr:row>36</xdr:row>
      <xdr:rowOff>115765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83197"/>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59599</xdr:rowOff>
    </xdr:from>
    <xdr:to>
      <xdr:col>76</xdr:col>
      <xdr:colOff>114300</xdr:colOff>
      <xdr:row>36</xdr:row>
      <xdr:rowOff>110997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888899"/>
          <a:ext cx="889000" cy="3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59599</xdr:rowOff>
    </xdr:from>
    <xdr:to>
      <xdr:col>71</xdr:col>
      <xdr:colOff>177800</xdr:colOff>
      <xdr:row>34</xdr:row>
      <xdr:rowOff>118925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888899"/>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75440</xdr:rowOff>
    </xdr:from>
    <xdr:to>
      <xdr:col>85</xdr:col>
      <xdr:colOff>177800</xdr:colOff>
      <xdr:row>37</xdr:row>
      <xdr:rowOff>5590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98317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64965</xdr:rowOff>
    </xdr:from>
    <xdr:to>
      <xdr:col>81</xdr:col>
      <xdr:colOff>101600</xdr:colOff>
      <xdr:row>36</xdr:row>
      <xdr:rowOff>166565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60197</xdr:rowOff>
    </xdr:from>
    <xdr:to>
      <xdr:col>76</xdr:col>
      <xdr:colOff>165100</xdr:colOff>
      <xdr:row>36</xdr:row>
      <xdr:rowOff>161797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8799</xdr:rowOff>
    </xdr:from>
    <xdr:to>
      <xdr:col>72</xdr:col>
      <xdr:colOff>38100</xdr:colOff>
      <xdr:row>34</xdr:row>
      <xdr:rowOff>110399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126926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61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68125</xdr:rowOff>
    </xdr:from>
    <xdr:to>
      <xdr:col>67</xdr:col>
      <xdr:colOff>101600</xdr:colOff>
      <xdr:row>34</xdr:row>
      <xdr:rowOff>169725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8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14802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6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156298</xdr:rowOff>
    </xdr:from>
    <xdr:to>
      <xdr:col>85</xdr:col>
      <xdr:colOff>127000</xdr:colOff>
      <xdr:row>58</xdr:row>
      <xdr:rowOff>160117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100398"/>
          <a:ext cx="8382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160117</xdr:rowOff>
    </xdr:from>
    <xdr:to>
      <xdr:col>81</xdr:col>
      <xdr:colOff>50800</xdr:colOff>
      <xdr:row>58</xdr:row>
      <xdr:rowOff>165953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4217"/>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150692</xdr:rowOff>
    </xdr:from>
    <xdr:to>
      <xdr:col>76</xdr:col>
      <xdr:colOff>114300</xdr:colOff>
      <xdr:row>58</xdr:row>
      <xdr:rowOff>165953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94792"/>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150692</xdr:rowOff>
    </xdr:from>
    <xdr:to>
      <xdr:col>71</xdr:col>
      <xdr:colOff>177800</xdr:colOff>
      <xdr:row>58</xdr:row>
      <xdr:rowOff>164619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9479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105498</xdr:rowOff>
    </xdr:from>
    <xdr:to>
      <xdr:col>85</xdr:col>
      <xdr:colOff>177800</xdr:colOff>
      <xdr:row>59</xdr:row>
      <xdr:rowOff>35648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20425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109317</xdr:rowOff>
    </xdr:from>
    <xdr:to>
      <xdr:col>81</xdr:col>
      <xdr:colOff>101600</xdr:colOff>
      <xdr:row>59</xdr:row>
      <xdr:rowOff>39467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30594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115153</xdr:rowOff>
    </xdr:from>
    <xdr:to>
      <xdr:col>76</xdr:col>
      <xdr:colOff>165100</xdr:colOff>
      <xdr:row>59</xdr:row>
      <xdr:rowOff>45303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36430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99892</xdr:rowOff>
    </xdr:from>
    <xdr:to>
      <xdr:col>72</xdr:col>
      <xdr:colOff>38100</xdr:colOff>
      <xdr:row>59</xdr:row>
      <xdr:rowOff>30042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21169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113819</xdr:rowOff>
    </xdr:from>
    <xdr:to>
      <xdr:col>67</xdr:col>
      <xdr:colOff>101600</xdr:colOff>
      <xdr:row>59</xdr:row>
      <xdr:rowOff>43969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122151</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95251"/>
          <a:ext cx="838200" cy="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54340"/>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9790</xdr:rowOff>
    </xdr:from>
    <xdr:to>
      <xdr:col>76</xdr:col>
      <xdr:colOff>114300</xdr:colOff>
      <xdr:row>79</xdr:row>
      <xdr:rowOff>26848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54340"/>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9531</xdr:rowOff>
    </xdr:from>
    <xdr:to>
      <xdr:col>71</xdr:col>
      <xdr:colOff>177800</xdr:colOff>
      <xdr:row>79</xdr:row>
      <xdr:rowOff>26848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54081"/>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71351</xdr:rowOff>
    </xdr:from>
    <xdr:to>
      <xdr:col>85</xdr:col>
      <xdr:colOff>177800</xdr:colOff>
      <xdr:row>79</xdr:row>
      <xdr:rowOff>1501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30728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130440</xdr:rowOff>
    </xdr:from>
    <xdr:to>
      <xdr:col>76</xdr:col>
      <xdr:colOff>165100</xdr:colOff>
      <xdr:row>79</xdr:row>
      <xdr:rowOff>60590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51717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9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147498</xdr:rowOff>
    </xdr:from>
    <xdr:to>
      <xdr:col>72</xdr:col>
      <xdr:colOff>38100</xdr:colOff>
      <xdr:row>79</xdr:row>
      <xdr:rowOff>77648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68775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130181</xdr:rowOff>
    </xdr:from>
    <xdr:to>
      <xdr:col>67</xdr:col>
      <xdr:colOff>101600</xdr:colOff>
      <xdr:row>79</xdr:row>
      <xdr:rowOff>60331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51458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59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80513</xdr:rowOff>
    </xdr:from>
    <xdr:to>
      <xdr:col>85</xdr:col>
      <xdr:colOff>127000</xdr:colOff>
      <xdr:row>97</xdr:row>
      <xdr:rowOff>113458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1163"/>
          <a:ext cx="8382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113458</xdr:rowOff>
    </xdr:from>
    <xdr:to>
      <xdr:col>81</xdr:col>
      <xdr:colOff>50800</xdr:colOff>
      <xdr:row>97</xdr:row>
      <xdr:rowOff>127020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44108"/>
          <a:ext cx="889000" cy="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127020</xdr:rowOff>
    </xdr:from>
    <xdr:to>
      <xdr:col>76</xdr:col>
      <xdr:colOff>114300</xdr:colOff>
      <xdr:row>97</xdr:row>
      <xdr:rowOff>138212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7670"/>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138212</xdr:rowOff>
    </xdr:from>
    <xdr:to>
      <xdr:col>71</xdr:col>
      <xdr:colOff>177800</xdr:colOff>
      <xdr:row>97</xdr:row>
      <xdr:rowOff>151016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6886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29713</xdr:rowOff>
    </xdr:from>
    <xdr:to>
      <xdr:col>85</xdr:col>
      <xdr:colOff>177800</xdr:colOff>
      <xdr:row>97</xdr:row>
      <xdr:rowOff>131313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3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62658</xdr:rowOff>
    </xdr:from>
    <xdr:to>
      <xdr:col>81</xdr:col>
      <xdr:colOff>101600</xdr:colOff>
      <xdr:row>97</xdr:row>
      <xdr:rowOff>164258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155385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76220</xdr:rowOff>
    </xdr:from>
    <xdr:to>
      <xdr:col>76</xdr:col>
      <xdr:colOff>165100</xdr:colOff>
      <xdr:row>98</xdr:row>
      <xdr:rowOff>6370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168947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7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87412</xdr:rowOff>
    </xdr:from>
    <xdr:to>
      <xdr:col>72</xdr:col>
      <xdr:colOff>38100</xdr:colOff>
      <xdr:row>98</xdr:row>
      <xdr:rowOff>17562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8689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1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100216</xdr:rowOff>
    </xdr:from>
    <xdr:to>
      <xdr:col>67</xdr:col>
      <xdr:colOff>101600</xdr:colOff>
      <xdr:row>98</xdr:row>
      <xdr:rowOff>30366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21493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最も構成比が大きいのは総務費で、住民一人当たり</a:t>
          </a:r>
          <a:r>
            <a:rPr kumimoji="1" lang="en-US" altLang="ja-JP" sz="1200">
              <a:latin typeface="ＭＳ Ｐゴシック" panose="020B0600070205080204" pitchFamily="50" charset="-128"/>
              <a:ea typeface="ＭＳ Ｐゴシック" panose="020B0600070205080204" pitchFamily="50" charset="-128"/>
            </a:rPr>
            <a:t>277,945</a:t>
          </a:r>
          <a:r>
            <a:rPr kumimoji="1" lang="ja-JP" altLang="en-US" sz="1200">
              <a:latin typeface="ＭＳ Ｐゴシック" panose="020B0600070205080204" pitchFamily="50" charset="-128"/>
              <a:ea typeface="ＭＳ Ｐゴシック" panose="020B0600070205080204" pitchFamily="50" charset="-128"/>
            </a:rPr>
            <a:t>円であるが、類似団体平均と比べると低い水準となっている。前年度と比べて約</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％の増となったが、財政調整基金への積立金が増加したことが主な要因である。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200">
              <a:latin typeface="ＭＳ Ｐゴシック" panose="020B0600070205080204" pitchFamily="50" charset="-128"/>
              <a:ea typeface="ＭＳ Ｐゴシック" panose="020B0600070205080204" pitchFamily="50" charset="-128"/>
            </a:rPr>
            <a:t>236,579</a:t>
          </a:r>
          <a:r>
            <a:rPr kumimoji="1" lang="ja-JP" altLang="en-US" sz="1200">
              <a:latin typeface="ＭＳ Ｐゴシック" panose="020B0600070205080204" pitchFamily="50" charset="-128"/>
              <a:ea typeface="ＭＳ Ｐゴシック" panose="020B0600070205080204" pitchFamily="50" charset="-128"/>
            </a:rPr>
            <a:t>円であり、前年度と比較すると約８％の減となり、類似団体平均と比べても低い水準となっている。東栄診療所・保健福祉センター整備事業が令和４年度で完了した影響などにより、国民健康保険特別会計への繰出金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200">
              <a:latin typeface="ＭＳ Ｐゴシック" panose="020B0600070205080204" pitchFamily="50" charset="-128"/>
              <a:ea typeface="ＭＳ Ｐゴシック" panose="020B0600070205080204" pitchFamily="50" charset="-128"/>
            </a:rPr>
            <a:t>170,568</a:t>
          </a:r>
          <a:r>
            <a:rPr kumimoji="1" lang="ja-JP" altLang="en-US" sz="1200">
              <a:latin typeface="ＭＳ Ｐゴシック" panose="020B0600070205080204" pitchFamily="50" charset="-128"/>
              <a:ea typeface="ＭＳ Ｐゴシック" panose="020B0600070205080204" pitchFamily="50" charset="-128"/>
            </a:rPr>
            <a:t>円であり、前年度と比較すると約</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％の減となり、類似団体平均と同水準となった。東栄診療所・保健福祉センター整備事業が令和４年度で完了した影響などにより、東栄診療所特別会計への繰出金が減少したことが主な要因である。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200">
              <a:latin typeface="ＭＳ Ｐゴシック" panose="020B0600070205080204" pitchFamily="50" charset="-128"/>
              <a:ea typeface="ＭＳ Ｐゴシック" panose="020B0600070205080204" pitchFamily="50" charset="-128"/>
            </a:rPr>
            <a:t>145,189</a:t>
          </a:r>
          <a:r>
            <a:rPr kumimoji="1" lang="ja-JP" altLang="en-US" sz="1200">
              <a:latin typeface="ＭＳ Ｐゴシック" panose="020B0600070205080204" pitchFamily="50" charset="-128"/>
              <a:ea typeface="ＭＳ Ｐゴシック" panose="020B0600070205080204" pitchFamily="50" charset="-128"/>
            </a:rPr>
            <a:t>円で、前年度と比較すると約</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の増となったが、類似団体平均と比べると同水準となっている。公共下水道事業特別会計が令和５年度から地方公営企業法適用企業となった影響などにより、同会計への繰出金（出資金）が増加し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災害復旧費については、令和５年６月の豪雨により町道の一部が通行不能となったことにより、復旧工事を実施しているため皆増となった。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令和５年度については、前年度と比べて財政調整基金への積立額が増加したことから、実質単年度収支の赤字額は減少したが、それ以上に取り崩しをしたため、財政調整基金残高は減少した。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今後は事務事業の見直しなどの行財政改革により、健全な行財政運営に努める必要がある。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一般会計の実質収支比率は前年度と比べ増加したが、財政調整基金に依存している面があるため、歳出削減と財源確保に努める必要がある。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定環境保全公共下水道事業、簡易水道事業の両特別会計は、令和３年度は予算の計上誤りにより決算において不足が生じ、令和４年度予算において繰上充用を行うこととなったが、令和４年度以降は元の水準に戻った。</a:t>
          </a:r>
        </a:p>
        <a:p>
          <a:r>
            <a:rPr kumimoji="1" lang="ja-JP" altLang="en-US" sz="1400">
              <a:latin typeface="ＭＳ ゴシック" pitchFamily="49" charset="-128"/>
              <a:ea typeface="ＭＳ ゴシック" pitchFamily="49" charset="-128"/>
            </a:rPr>
            <a:t>　農業集落排水事業特別会計を含めた３会計は、令和５年度から地方公営企業法適用企業となったが、人口減少下における収入の確保が課題となっており、現状は、一般会計からの繰入金に依存している面があるため、計画的な経営に努める必要があ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令和５年度は、令和元年・２年度借入の防災行政無線整備事業に係る元金償還が開始したことにより、元利償還金が増加した。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一方で、臨時財政対策債発行可能額が減少した影響により、算入公債費等が減少した。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今後、令和３年・４年度借入の東栄診療所・保健福祉センター整備事業に係る元金償還が始まることにより、元利償還金の額が増加する見込みであるため、新規発行額の抑制に努める必要がある。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令和５年度は、将来負担額が減少したものの、充当可能財源等が減少したことにより、将来負担比率の分子のマイナス幅は減少した。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充当可能財源等が減少した要因は、財政調整基金残高の減により充当可能基金が減少したこと、臨時財政対策債の算入見込額の減により基準財政需要額算入見込額が減少したことがあげられる。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に東栄病院特別会計の清算金を財政調整基金に積み立てたことにより、以降は将来負担比率が０を下回っているが、ここ数年は、当初予算を組むために財政調整基金を取り崩さざるをえない状況が続いていることから、各種事業費の見直しや計画的な基金の積み立てなど財源確保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令和３・４年度で実施した診療所・保健福祉センター整備事業完了により、歳入歳出はともに減少したが、財源不足額が生じ、財政調整基金を取り崩さざるを得なかったため、基金全体では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令和７年度に公債費のピークを迎える見込みであるため、減債基金及び財政調整基金残高の確保に努める。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また、役場庁舎は老朽化及び耐震性の課題があり、新庁舎建設の検討を本格的に進める必要があるため、その建設に係る財源として庁舎建設基金への積立を計画的に行う必要がある。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公共施設等総合管理計画において、廃止・除却としている施設についての解体・撤去を進めるためにも基金の確保に留意する必要がある。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：庁舎の建設費用に使用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・住宅開発基金　　　　　：住宅又は宅地の整備に係る費用に使用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・森づくり基金　　　　　：森林環境の整備や木材の活用等に係る費用に使用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・宅地分譲用地売払代金　：住宅又は宅地の整備に係る費用に使用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・新規居住者用地貸付料　：住宅又は宅地の整備に係る費用に使用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森林環境の整備や木材の活用等に係る事業に活用するため、森づくり基金を取り崩したが、ほぼ横ばいとなった。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庁舎建設等基金は、庁舎建設の具体的な計画がないため、取崩し時期は未定であるが、庁舎の老朽化は明確なため、早期実現に向け積立に努める。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森づくり基金は、森林環境の整備や木材の活用等に係る事業に活用しながら、余剰分は積み立て、翌年度以降の事業に活用する。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より簡易水道事業特別会計等を地方公営企業法適用企業としたことにより、減価償却費を計上する必要が生じため、一般会計からの繰出金が増加した。このことなどにより一般財源の財源不足額が増加したため、財政調整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財政調整基金は、緊急時及び特定財源のない事業への財源対策としての重要な手段であるため、規模に明確な設定を設けてはいないものの、常に確保するよう留意している。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令和７年度に公債費のピークを迎えること、物価高騰など、今後も予断を許さない状況が続くことが想定されるため、一般財源の確保と歳出削減を進め、残高を維持するように努める。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は、公債費の増加による財源対策として取崩しを見込んだが、年度末において財源確保の見通しが立ったため、取崩しを止め残高を確保することができた。ただし、新たに積立てをするほどの余裕はなかったため、残高は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診療所・保健福祉センター整備事業などの大型事業において借入れた地方債の償還が控えており、令和７年度に迎える公債費のピークに向け残高の確保に留意していく。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4081175</v>
      </c>
      <c r="BO4" s="436"/>
      <c r="BP4" s="436"/>
      <c r="BQ4" s="436"/>
      <c r="BR4" s="436"/>
      <c r="BS4" s="436"/>
      <c r="BT4" s="436"/>
      <c r="BU4" s="437"/>
      <c r="BV4" s="435">
        <v>4217971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9.9</v>
      </c>
      <c r="CU4" s="576"/>
      <c r="CV4" s="576"/>
      <c r="CW4" s="576"/>
      <c r="CX4" s="576"/>
      <c r="CY4" s="576"/>
      <c r="CZ4" s="576"/>
      <c r="DA4" s="577"/>
      <c r="DB4" s="575">
        <v>8.6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3836722</v>
      </c>
      <c r="BO5" s="407"/>
      <c r="BP5" s="407"/>
      <c r="BQ5" s="407"/>
      <c r="BR5" s="407"/>
      <c r="BS5" s="407"/>
      <c r="BT5" s="407"/>
      <c r="BU5" s="408"/>
      <c r="BV5" s="406">
        <v>3923075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83.5</v>
      </c>
      <c r="CU5" s="404"/>
      <c r="CV5" s="404"/>
      <c r="CW5" s="404"/>
      <c r="CX5" s="404"/>
      <c r="CY5" s="404"/>
      <c r="CZ5" s="404"/>
      <c r="DA5" s="405"/>
      <c r="DB5" s="403">
        <v>79.8</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244453</v>
      </c>
      <c r="BO6" s="407"/>
      <c r="BP6" s="407"/>
      <c r="BQ6" s="407"/>
      <c r="BR6" s="407"/>
      <c r="BS6" s="407"/>
      <c r="BT6" s="407"/>
      <c r="BU6" s="408"/>
      <c r="BV6" s="406">
        <v>294896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83.8</v>
      </c>
      <c r="CU6" s="550"/>
      <c r="CV6" s="550"/>
      <c r="CW6" s="550"/>
      <c r="CX6" s="550"/>
      <c r="CY6" s="550"/>
      <c r="CZ6" s="550"/>
      <c r="DA6" s="551"/>
      <c r="DB6" s="549">
        <v>80.400000000000006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21453</v>
      </c>
      <c r="BO7" s="407"/>
      <c r="BP7" s="407"/>
      <c r="BQ7" s="407"/>
      <c r="BR7" s="407"/>
      <c r="BS7" s="407"/>
      <c r="BT7" s="407"/>
      <c r="BU7" s="408"/>
      <c r="BV7" s="406">
        <v>101303</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2259540</v>
      </c>
      <c r="CU7" s="407"/>
      <c r="CV7" s="407"/>
      <c r="CW7" s="407"/>
      <c r="CX7" s="407"/>
      <c r="CY7" s="407"/>
      <c r="CZ7" s="407"/>
      <c r="DA7" s="408"/>
      <c r="DB7" s="406">
        <v>2247589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223000</v>
      </c>
      <c r="BO8" s="407"/>
      <c r="BP8" s="407"/>
      <c r="BQ8" s="407"/>
      <c r="BR8" s="407"/>
      <c r="BS8" s="407"/>
      <c r="BT8" s="407"/>
      <c r="BU8" s="408"/>
      <c r="BV8" s="406">
        <v>193593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0.18</v>
      </c>
      <c r="CU8" s="510"/>
      <c r="CV8" s="510"/>
      <c r="CW8" s="510"/>
      <c r="CX8" s="510"/>
      <c r="CY8" s="510"/>
      <c r="CZ8" s="510"/>
      <c r="DA8" s="511"/>
      <c r="DB8" s="509">
        <v>0.18</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2942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29407</v>
      </c>
      <c r="BO9" s="407"/>
      <c r="BP9" s="407"/>
      <c r="BQ9" s="407"/>
      <c r="BR9" s="407"/>
      <c r="BS9" s="407"/>
      <c r="BT9" s="407"/>
      <c r="BU9" s="408"/>
      <c r="BV9" s="406">
        <v>-35426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14</v>
      </c>
      <c r="CU9" s="404"/>
      <c r="CV9" s="404"/>
      <c r="CW9" s="404"/>
      <c r="CX9" s="404"/>
      <c r="CY9" s="404"/>
      <c r="CZ9" s="404"/>
      <c r="DA9" s="405"/>
      <c r="DB9" s="403">
        <v>13.6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3446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211199</v>
      </c>
      <c r="BO10" s="407"/>
      <c r="BP10" s="407"/>
      <c r="BQ10" s="407"/>
      <c r="BR10" s="407"/>
      <c r="BS10" s="407"/>
      <c r="BT10" s="407"/>
      <c r="BU10" s="408"/>
      <c r="BV10" s="406">
        <v>429</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2774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289528</v>
      </c>
      <c r="BO12" s="407"/>
      <c r="BP12" s="407"/>
      <c r="BQ12" s="407"/>
      <c r="BR12" s="407"/>
      <c r="BS12" s="407"/>
      <c r="BT12" s="407"/>
      <c r="BU12" s="408"/>
      <c r="BV12" s="406">
        <v>115859</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2755</v>
      </c>
      <c r="S13" s="494"/>
      <c r="T13" s="494"/>
      <c r="U13" s="494"/>
      <c r="V13" s="495"/>
      <c r="W13" s="496" t="s">
        <v>131</v>
      </c>
      <c r="X13" s="392"/>
      <c r="Y13" s="392"/>
      <c r="Z13" s="392"/>
      <c r="AA13" s="392"/>
      <c r="AB13" s="393"/>
      <c r="AC13" s="359">
        <v>89</v>
      </c>
      <c r="AD13" s="360"/>
      <c r="AE13" s="360"/>
      <c r="AF13" s="360"/>
      <c r="AG13" s="361"/>
      <c r="AH13" s="359">
        <v>131</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-48922</v>
      </c>
      <c r="BO13" s="407"/>
      <c r="BP13" s="407"/>
      <c r="BQ13" s="407"/>
      <c r="BR13" s="407"/>
      <c r="BS13" s="407"/>
      <c r="BT13" s="407"/>
      <c r="BU13" s="408"/>
      <c r="BV13" s="406">
        <v>-150856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10.1</v>
      </c>
      <c r="CU13" s="404"/>
      <c r="CV13" s="404"/>
      <c r="CW13" s="404"/>
      <c r="CX13" s="404"/>
      <c r="CY13" s="404"/>
      <c r="CZ13" s="404"/>
      <c r="DA13" s="405"/>
      <c r="DB13" s="403">
        <v>9.1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2850</v>
      </c>
      <c r="S14" s="494"/>
      <c r="T14" s="494"/>
      <c r="U14" s="494"/>
      <c r="V14" s="495"/>
      <c r="W14" s="497"/>
      <c r="X14" s="395"/>
      <c r="Y14" s="395"/>
      <c r="Z14" s="395"/>
      <c r="AA14" s="395"/>
      <c r="AB14" s="396"/>
      <c r="AC14" s="486">
        <v>6.8</v>
      </c>
      <c r="AD14" s="487"/>
      <c r="AE14" s="487"/>
      <c r="AF14" s="487"/>
      <c r="AG14" s="488"/>
      <c r="AH14" s="486">
        <v>8.4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2833</v>
      </c>
      <c r="S15" s="494"/>
      <c r="T15" s="494"/>
      <c r="U15" s="494"/>
      <c r="V15" s="495"/>
      <c r="W15" s="496" t="s">
        <v>137</v>
      </c>
      <c r="X15" s="392"/>
      <c r="Y15" s="392"/>
      <c r="Z15" s="392"/>
      <c r="AA15" s="392"/>
      <c r="AB15" s="393"/>
      <c r="AC15" s="359">
        <v>344</v>
      </c>
      <c r="AD15" s="360"/>
      <c r="AE15" s="360"/>
      <c r="AF15" s="360"/>
      <c r="AG15" s="361"/>
      <c r="AH15" s="359">
        <v>462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400088</v>
      </c>
      <c r="BO15" s="436"/>
      <c r="BP15" s="436"/>
      <c r="BQ15" s="436"/>
      <c r="BR15" s="436"/>
      <c r="BS15" s="436"/>
      <c r="BT15" s="436"/>
      <c r="BU15" s="437"/>
      <c r="BV15" s="435">
        <v>393181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26.1</v>
      </c>
      <c r="AD16" s="487"/>
      <c r="AE16" s="487"/>
      <c r="AF16" s="487"/>
      <c r="AG16" s="488"/>
      <c r="AH16" s="486">
        <v>29.5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2166064</v>
      </c>
      <c r="BO16" s="407"/>
      <c r="BP16" s="407"/>
      <c r="BQ16" s="407"/>
      <c r="BR16" s="407"/>
      <c r="BS16" s="407"/>
      <c r="BT16" s="407"/>
      <c r="BU16" s="408"/>
      <c r="BV16" s="406">
        <v>2161043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885</v>
      </c>
      <c r="AD17" s="360"/>
      <c r="AE17" s="360"/>
      <c r="AF17" s="360"/>
      <c r="AG17" s="361"/>
      <c r="AH17" s="359">
        <v>975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484860</v>
      </c>
      <c r="BO17" s="407"/>
      <c r="BP17" s="407"/>
      <c r="BQ17" s="407"/>
      <c r="BR17" s="407"/>
      <c r="BS17" s="407"/>
      <c r="BT17" s="407"/>
      <c r="BU17" s="408"/>
      <c r="BV17" s="406">
        <v>476453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123.38</v>
      </c>
      <c r="M18" s="459"/>
      <c r="N18" s="459"/>
      <c r="O18" s="459"/>
      <c r="P18" s="459"/>
      <c r="Q18" s="459"/>
      <c r="R18" s="460"/>
      <c r="S18" s="460"/>
      <c r="T18" s="460"/>
      <c r="U18" s="460"/>
      <c r="V18" s="461"/>
      <c r="W18" s="477"/>
      <c r="X18" s="478"/>
      <c r="Y18" s="478"/>
      <c r="Z18" s="478"/>
      <c r="AA18" s="478"/>
      <c r="AB18" s="502"/>
      <c r="AC18" s="376">
        <v>67.099999999999994</v>
      </c>
      <c r="AD18" s="377"/>
      <c r="AE18" s="377"/>
      <c r="AF18" s="377"/>
      <c r="AG18" s="462"/>
      <c r="AH18" s="376">
        <v>62.2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1904349</v>
      </c>
      <c r="BO18" s="407"/>
      <c r="BP18" s="407"/>
      <c r="BQ18" s="407"/>
      <c r="BR18" s="407"/>
      <c r="BS18" s="407"/>
      <c r="BT18" s="407"/>
      <c r="BU18" s="408"/>
      <c r="BV18" s="406">
        <v>1813134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3188529</v>
      </c>
      <c r="BO19" s="407"/>
      <c r="BP19" s="407"/>
      <c r="BQ19" s="407"/>
      <c r="BR19" s="407"/>
      <c r="BS19" s="407"/>
      <c r="BT19" s="407"/>
      <c r="BU19" s="408"/>
      <c r="BV19" s="406">
        <v>3008204</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1294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3641857</v>
      </c>
      <c r="BO22" s="436"/>
      <c r="BP22" s="436"/>
      <c r="BQ22" s="436"/>
      <c r="BR22" s="436"/>
      <c r="BS22" s="436"/>
      <c r="BT22" s="436"/>
      <c r="BU22" s="437"/>
      <c r="BV22" s="435">
        <v>3843682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3373842</v>
      </c>
      <c r="BO23" s="407"/>
      <c r="BP23" s="407"/>
      <c r="BQ23" s="407"/>
      <c r="BR23" s="407"/>
      <c r="BS23" s="407"/>
      <c r="BT23" s="407"/>
      <c r="BU23" s="408"/>
      <c r="BV23" s="406">
        <v>3518295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6360</v>
      </c>
      <c r="R24" s="360"/>
      <c r="S24" s="360"/>
      <c r="T24" s="360"/>
      <c r="U24" s="360"/>
      <c r="V24" s="361"/>
      <c r="W24" s="449"/>
      <c r="X24" s="386"/>
      <c r="Y24" s="387"/>
      <c r="Z24" s="362" t="s">
        <v>162</v>
      </c>
      <c r="AA24" s="363"/>
      <c r="AB24" s="363"/>
      <c r="AC24" s="363"/>
      <c r="AD24" s="363"/>
      <c r="AE24" s="363"/>
      <c r="AF24" s="363"/>
      <c r="AG24" s="364"/>
      <c r="AH24" s="359">
        <v>102</v>
      </c>
      <c r="AI24" s="360"/>
      <c r="AJ24" s="360"/>
      <c r="AK24" s="360"/>
      <c r="AL24" s="361"/>
      <c r="AM24" s="359">
        <v>272136</v>
      </c>
      <c r="AN24" s="360"/>
      <c r="AO24" s="360"/>
      <c r="AP24" s="360"/>
      <c r="AQ24" s="360"/>
      <c r="AR24" s="361"/>
      <c r="AS24" s="359">
        <v>2668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2633263</v>
      </c>
      <c r="BO24" s="407"/>
      <c r="BP24" s="407"/>
      <c r="BQ24" s="407"/>
      <c r="BR24" s="407"/>
      <c r="BS24" s="407"/>
      <c r="BT24" s="407"/>
      <c r="BU24" s="408"/>
      <c r="BV24" s="406">
        <v>2721208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5450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19189</v>
      </c>
      <c r="BO25" s="436"/>
      <c r="BP25" s="436"/>
      <c r="BQ25" s="436"/>
      <c r="BR25" s="436"/>
      <c r="BS25" s="436"/>
      <c r="BT25" s="436"/>
      <c r="BU25" s="437"/>
      <c r="BV25" s="435" t="s">
        <v>122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4800</v>
      </c>
      <c r="R26" s="360"/>
      <c r="S26" s="360"/>
      <c r="T26" s="360"/>
      <c r="U26" s="360"/>
      <c r="V26" s="361"/>
      <c r="W26" s="449"/>
      <c r="X26" s="386"/>
      <c r="Y26" s="387"/>
      <c r="Z26" s="362" t="s">
        <v>168</v>
      </c>
      <c r="AA26" s="417"/>
      <c r="AB26" s="417"/>
      <c r="AC26" s="417"/>
      <c r="AD26" s="417"/>
      <c r="AE26" s="417"/>
      <c r="AF26" s="417"/>
      <c r="AG26" s="418"/>
      <c r="AH26" s="359">
        <v>6</v>
      </c>
      <c r="AI26" s="360"/>
      <c r="AJ26" s="360"/>
      <c r="AK26" s="360"/>
      <c r="AL26" s="361"/>
      <c r="AM26" s="359">
        <v>11742</v>
      </c>
      <c r="AN26" s="360"/>
      <c r="AO26" s="360"/>
      <c r="AP26" s="360"/>
      <c r="AQ26" s="360"/>
      <c r="AR26" s="361"/>
      <c r="AS26" s="359">
        <v>1957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2800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100282</v>
      </c>
      <c r="BO27" s="441"/>
      <c r="BP27" s="441"/>
      <c r="BQ27" s="441"/>
      <c r="BR27" s="441"/>
      <c r="BS27" s="441"/>
      <c r="BT27" s="441"/>
      <c r="BU27" s="442"/>
      <c r="BV27" s="440">
        <v>100282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2000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1884711</v>
      </c>
      <c r="BO28" s="436"/>
      <c r="BP28" s="436"/>
      <c r="BQ28" s="436"/>
      <c r="BR28" s="436"/>
      <c r="BS28" s="436"/>
      <c r="BT28" s="436"/>
      <c r="BU28" s="437"/>
      <c r="BV28" s="435">
        <v>1963040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6</v>
      </c>
      <c r="M29" s="360"/>
      <c r="N29" s="360"/>
      <c r="O29" s="360"/>
      <c r="P29" s="361"/>
      <c r="Q29" s="359">
        <v>1800</v>
      </c>
      <c r="R29" s="360"/>
      <c r="S29" s="360"/>
      <c r="T29" s="360"/>
      <c r="U29" s="360"/>
      <c r="V29" s="361"/>
      <c r="W29" s="450"/>
      <c r="X29" s="451"/>
      <c r="Y29" s="452"/>
      <c r="Z29" s="362" t="s">
        <v>177</v>
      </c>
      <c r="AA29" s="363"/>
      <c r="AB29" s="363"/>
      <c r="AC29" s="363"/>
      <c r="AD29" s="363"/>
      <c r="AE29" s="363"/>
      <c r="AF29" s="363"/>
      <c r="AG29" s="364"/>
      <c r="AH29" s="359">
        <v>102</v>
      </c>
      <c r="AI29" s="360"/>
      <c r="AJ29" s="360"/>
      <c r="AK29" s="360"/>
      <c r="AL29" s="361"/>
      <c r="AM29" s="359">
        <v>272136</v>
      </c>
      <c r="AN29" s="360"/>
      <c r="AO29" s="360"/>
      <c r="AP29" s="360"/>
      <c r="AQ29" s="360"/>
      <c r="AR29" s="361"/>
      <c r="AS29" s="359">
        <v>2668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365442</v>
      </c>
      <c r="BO29" s="407"/>
      <c r="BP29" s="407"/>
      <c r="BQ29" s="407"/>
      <c r="BR29" s="407"/>
      <c r="BS29" s="407"/>
      <c r="BT29" s="407"/>
      <c r="BU29" s="408"/>
      <c r="BV29" s="406">
        <v>365385</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506551</v>
      </c>
      <c r="BO30" s="441"/>
      <c r="BP30" s="441"/>
      <c r="BQ30" s="441"/>
      <c r="BR30" s="441"/>
      <c r="BS30" s="441"/>
      <c r="BT30" s="441"/>
      <c r="BU30" s="442"/>
      <c r="BV30" s="440">
        <v>508275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簡易水道事業特別会計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北設広域事務組合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とうえい</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特定環境保全公共下水道事業特別会計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新城北設楽交通災害共済組合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東栄診療所特別会計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農業集落排水事業特別会計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愛知県市町村職員退職手当組合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愛知県後期高齢者医療広域連合（一般会計）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愛知県後期高齢者医療広域連合（後期高齢者医療特別会計）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東三河広域連合（一般会計）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東三河広域連合（介護保険特別会計）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Jf4ZdH7N0hkTo1D053ekVQwx3qr3fe88kklAGJZh1LHlwPkcUjlZITvci7wTfsV9mEmrrrqnH8OuUm/dYlyyng==" saltValue="2Cbajc5Qobd8PdaacfZN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311504</v>
      </c>
      <c r="S5" s="664"/>
      <c r="T5" s="664"/>
      <c r="U5" s="664"/>
      <c r="V5" s="664"/>
      <c r="W5" s="664"/>
      <c r="X5" s="664"/>
      <c r="Y5" s="689"/>
      <c r="Z5" s="702">
        <v>7.6</v>
      </c>
      <c r="AA5" s="702"/>
      <c r="AB5" s="702"/>
      <c r="AC5" s="702"/>
      <c r="AD5" s="703">
        <v>311504</v>
      </c>
      <c r="AE5" s="703"/>
      <c r="AF5" s="703"/>
      <c r="AG5" s="703"/>
      <c r="AH5" s="703"/>
      <c r="AI5" s="703"/>
      <c r="AJ5" s="703"/>
      <c r="AK5" s="703"/>
      <c r="AL5" s="690">
        <v>13.7</v>
      </c>
      <c r="AM5" s="672"/>
      <c r="AN5" s="672"/>
      <c r="AO5" s="691"/>
      <c r="AP5" s="666" t="s">
        <v>216</v>
      </c>
      <c r="AQ5" s="667"/>
      <c r="AR5" s="667"/>
      <c r="AS5" s="667"/>
      <c r="AT5" s="667"/>
      <c r="AU5" s="667"/>
      <c r="AV5" s="667"/>
      <c r="AW5" s="667"/>
      <c r="AX5" s="667"/>
      <c r="AY5" s="667"/>
      <c r="AZ5" s="667"/>
      <c r="BA5" s="667"/>
      <c r="BB5" s="667"/>
      <c r="BC5" s="667"/>
      <c r="BD5" s="667"/>
      <c r="BE5" s="667"/>
      <c r="BF5" s="668"/>
      <c r="BG5" s="608">
        <v>311504</v>
      </c>
      <c r="BH5" s="609"/>
      <c r="BI5" s="609"/>
      <c r="BJ5" s="609"/>
      <c r="BK5" s="609"/>
      <c r="BL5" s="609"/>
      <c r="BM5" s="609"/>
      <c r="BN5" s="610"/>
      <c r="BO5" s="646">
        <v>100</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76469</v>
      </c>
      <c r="S6" s="609"/>
      <c r="T6" s="609"/>
      <c r="U6" s="609"/>
      <c r="V6" s="609"/>
      <c r="W6" s="609"/>
      <c r="X6" s="609"/>
      <c r="Y6" s="610"/>
      <c r="Z6" s="646">
        <v>1.9</v>
      </c>
      <c r="AA6" s="646"/>
      <c r="AB6" s="646"/>
      <c r="AC6" s="646"/>
      <c r="AD6" s="647">
        <v>76469</v>
      </c>
      <c r="AE6" s="647"/>
      <c r="AF6" s="647"/>
      <c r="AG6" s="647"/>
      <c r="AH6" s="647"/>
      <c r="AI6" s="647"/>
      <c r="AJ6" s="647"/>
      <c r="AK6" s="647"/>
      <c r="AL6" s="611">
        <v>3.4</v>
      </c>
      <c r="AM6" s="612"/>
      <c r="AN6" s="612"/>
      <c r="AO6" s="648"/>
      <c r="AP6" s="605" t="s">
        <v>221</v>
      </c>
      <c r="AQ6" s="606"/>
      <c r="AR6" s="606"/>
      <c r="AS6" s="606"/>
      <c r="AT6" s="606"/>
      <c r="AU6" s="606"/>
      <c r="AV6" s="606"/>
      <c r="AW6" s="606"/>
      <c r="AX6" s="606"/>
      <c r="AY6" s="606"/>
      <c r="AZ6" s="606"/>
      <c r="BA6" s="606"/>
      <c r="BB6" s="606"/>
      <c r="BC6" s="606"/>
      <c r="BD6" s="606"/>
      <c r="BE6" s="606"/>
      <c r="BF6" s="607"/>
      <c r="BG6" s="608">
        <v>311504</v>
      </c>
      <c r="BH6" s="609"/>
      <c r="BI6" s="609"/>
      <c r="BJ6" s="609"/>
      <c r="BK6" s="609"/>
      <c r="BL6" s="609"/>
      <c r="BM6" s="609"/>
      <c r="BN6" s="610"/>
      <c r="BO6" s="646">
        <v>100</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41648</v>
      </c>
      <c r="CS6" s="609"/>
      <c r="CT6" s="609"/>
      <c r="CU6" s="609"/>
      <c r="CV6" s="609"/>
      <c r="CW6" s="609"/>
      <c r="CX6" s="609"/>
      <c r="CY6" s="610"/>
      <c r="CZ6" s="690">
        <v>1.1000000000000001</v>
      </c>
      <c r="DA6" s="672"/>
      <c r="DB6" s="672"/>
      <c r="DC6" s="692"/>
      <c r="DD6" s="614" t="s">
        <v>122</v>
      </c>
      <c r="DE6" s="609"/>
      <c r="DF6" s="609"/>
      <c r="DG6" s="609"/>
      <c r="DH6" s="609"/>
      <c r="DI6" s="609"/>
      <c r="DJ6" s="609"/>
      <c r="DK6" s="609"/>
      <c r="DL6" s="609"/>
      <c r="DM6" s="609"/>
      <c r="DN6" s="609"/>
      <c r="DO6" s="609"/>
      <c r="DP6" s="610"/>
      <c r="DQ6" s="614">
        <v>41648</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117</v>
      </c>
      <c r="S7" s="609"/>
      <c r="T7" s="609"/>
      <c r="U7" s="609"/>
      <c r="V7" s="609"/>
      <c r="W7" s="609"/>
      <c r="X7" s="609"/>
      <c r="Y7" s="610"/>
      <c r="Z7" s="646">
        <v>0</v>
      </c>
      <c r="AA7" s="646"/>
      <c r="AB7" s="646"/>
      <c r="AC7" s="646"/>
      <c r="AD7" s="647">
        <v>117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123082</v>
      </c>
      <c r="BH7" s="609"/>
      <c r="BI7" s="609"/>
      <c r="BJ7" s="609"/>
      <c r="BK7" s="609"/>
      <c r="BL7" s="609"/>
      <c r="BM7" s="609"/>
      <c r="BN7" s="610"/>
      <c r="BO7" s="646">
        <v>39.5</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771020</v>
      </c>
      <c r="CS7" s="609"/>
      <c r="CT7" s="609"/>
      <c r="CU7" s="609"/>
      <c r="CV7" s="609"/>
      <c r="CW7" s="609"/>
      <c r="CX7" s="609"/>
      <c r="CY7" s="610"/>
      <c r="CZ7" s="646">
        <v>20.100000000000001</v>
      </c>
      <c r="DA7" s="646"/>
      <c r="DB7" s="646"/>
      <c r="DC7" s="646"/>
      <c r="DD7" s="614" t="s">
        <v>122</v>
      </c>
      <c r="DE7" s="609"/>
      <c r="DF7" s="609"/>
      <c r="DG7" s="609"/>
      <c r="DH7" s="609"/>
      <c r="DI7" s="609"/>
      <c r="DJ7" s="609"/>
      <c r="DK7" s="609"/>
      <c r="DL7" s="609"/>
      <c r="DM7" s="609"/>
      <c r="DN7" s="609"/>
      <c r="DO7" s="609"/>
      <c r="DP7" s="610"/>
      <c r="DQ7" s="614">
        <v>701175</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2458</v>
      </c>
      <c r="S8" s="609"/>
      <c r="T8" s="609"/>
      <c r="U8" s="609"/>
      <c r="V8" s="609"/>
      <c r="W8" s="609"/>
      <c r="X8" s="609"/>
      <c r="Y8" s="610"/>
      <c r="Z8" s="646">
        <v>0.1</v>
      </c>
      <c r="AA8" s="646"/>
      <c r="AB8" s="646"/>
      <c r="AC8" s="646"/>
      <c r="AD8" s="647">
        <v>2458</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5283</v>
      </c>
      <c r="BH8" s="609"/>
      <c r="BI8" s="609"/>
      <c r="BJ8" s="609"/>
      <c r="BK8" s="609"/>
      <c r="BL8" s="609"/>
      <c r="BM8" s="609"/>
      <c r="BN8" s="610"/>
      <c r="BO8" s="646">
        <v>1.7</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656270</v>
      </c>
      <c r="CS8" s="609"/>
      <c r="CT8" s="609"/>
      <c r="CU8" s="609"/>
      <c r="CV8" s="609"/>
      <c r="CW8" s="609"/>
      <c r="CX8" s="609"/>
      <c r="CY8" s="610"/>
      <c r="CZ8" s="646">
        <v>17.100000000000001</v>
      </c>
      <c r="DA8" s="646"/>
      <c r="DB8" s="646"/>
      <c r="DC8" s="646"/>
      <c r="DD8" s="614">
        <v>132</v>
      </c>
      <c r="DE8" s="609"/>
      <c r="DF8" s="609"/>
      <c r="DG8" s="609"/>
      <c r="DH8" s="609"/>
      <c r="DI8" s="609"/>
      <c r="DJ8" s="609"/>
      <c r="DK8" s="609"/>
      <c r="DL8" s="609"/>
      <c r="DM8" s="609"/>
      <c r="DN8" s="609"/>
      <c r="DO8" s="609"/>
      <c r="DP8" s="610"/>
      <c r="DQ8" s="614">
        <v>499974</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2531</v>
      </c>
      <c r="S9" s="609"/>
      <c r="T9" s="609"/>
      <c r="U9" s="609"/>
      <c r="V9" s="609"/>
      <c r="W9" s="609"/>
      <c r="X9" s="609"/>
      <c r="Y9" s="610"/>
      <c r="Z9" s="646">
        <v>0.1</v>
      </c>
      <c r="AA9" s="646"/>
      <c r="AB9" s="646"/>
      <c r="AC9" s="646"/>
      <c r="AD9" s="647">
        <v>2531</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106519</v>
      </c>
      <c r="BH9" s="609"/>
      <c r="BI9" s="609"/>
      <c r="BJ9" s="609"/>
      <c r="BK9" s="609"/>
      <c r="BL9" s="609"/>
      <c r="BM9" s="609"/>
      <c r="BN9" s="610"/>
      <c r="BO9" s="646">
        <v>34.200000000000003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473156</v>
      </c>
      <c r="CS9" s="609"/>
      <c r="CT9" s="609"/>
      <c r="CU9" s="609"/>
      <c r="CV9" s="609"/>
      <c r="CW9" s="609"/>
      <c r="CX9" s="609"/>
      <c r="CY9" s="610"/>
      <c r="CZ9" s="646">
        <v>12.3</v>
      </c>
      <c r="DA9" s="646"/>
      <c r="DB9" s="646"/>
      <c r="DC9" s="646"/>
      <c r="DD9" s="614">
        <v>1020</v>
      </c>
      <c r="DE9" s="609"/>
      <c r="DF9" s="609"/>
      <c r="DG9" s="609"/>
      <c r="DH9" s="609"/>
      <c r="DI9" s="609"/>
      <c r="DJ9" s="609"/>
      <c r="DK9" s="609"/>
      <c r="DL9" s="609"/>
      <c r="DM9" s="609"/>
      <c r="DN9" s="609"/>
      <c r="DO9" s="609"/>
      <c r="DP9" s="610"/>
      <c r="DQ9" s="614">
        <v>390833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7459</v>
      </c>
      <c r="BH10" s="609"/>
      <c r="BI10" s="609"/>
      <c r="BJ10" s="609"/>
      <c r="BK10" s="609"/>
      <c r="BL10" s="609"/>
      <c r="BM10" s="609"/>
      <c r="BN10" s="610"/>
      <c r="BO10" s="646">
        <v>2.4</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7463</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3173</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72416</v>
      </c>
      <c r="S11" s="609"/>
      <c r="T11" s="609"/>
      <c r="U11" s="609"/>
      <c r="V11" s="609"/>
      <c r="W11" s="609"/>
      <c r="X11" s="609"/>
      <c r="Y11" s="610"/>
      <c r="Z11" s="611">
        <v>1.8</v>
      </c>
      <c r="AA11" s="612"/>
      <c r="AB11" s="612"/>
      <c r="AC11" s="613"/>
      <c r="AD11" s="614">
        <v>72416</v>
      </c>
      <c r="AE11" s="609"/>
      <c r="AF11" s="609"/>
      <c r="AG11" s="609"/>
      <c r="AH11" s="609"/>
      <c r="AI11" s="609"/>
      <c r="AJ11" s="609"/>
      <c r="AK11" s="610"/>
      <c r="AL11" s="611">
        <v>3.2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3821</v>
      </c>
      <c r="BH11" s="609"/>
      <c r="BI11" s="609"/>
      <c r="BJ11" s="609"/>
      <c r="BK11" s="609"/>
      <c r="BL11" s="609"/>
      <c r="BM11" s="609"/>
      <c r="BN11" s="610"/>
      <c r="BO11" s="646">
        <v>1.2</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419896</v>
      </c>
      <c r="CS11" s="609"/>
      <c r="CT11" s="609"/>
      <c r="CU11" s="609"/>
      <c r="CV11" s="609"/>
      <c r="CW11" s="609"/>
      <c r="CX11" s="609"/>
      <c r="CY11" s="610"/>
      <c r="CZ11" s="646">
        <v>10.9</v>
      </c>
      <c r="DA11" s="646"/>
      <c r="DB11" s="646"/>
      <c r="DC11" s="646"/>
      <c r="DD11" s="614">
        <v>219202</v>
      </c>
      <c r="DE11" s="609"/>
      <c r="DF11" s="609"/>
      <c r="DG11" s="609"/>
      <c r="DH11" s="609"/>
      <c r="DI11" s="609"/>
      <c r="DJ11" s="609"/>
      <c r="DK11" s="609"/>
      <c r="DL11" s="609"/>
      <c r="DM11" s="609"/>
      <c r="DN11" s="609"/>
      <c r="DO11" s="609"/>
      <c r="DP11" s="610"/>
      <c r="DQ11" s="614">
        <v>100934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158726</v>
      </c>
      <c r="BH12" s="609"/>
      <c r="BI12" s="609"/>
      <c r="BJ12" s="609"/>
      <c r="BK12" s="609"/>
      <c r="BL12" s="609"/>
      <c r="BM12" s="609"/>
      <c r="BN12" s="610"/>
      <c r="BO12" s="646">
        <v>51</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116257</v>
      </c>
      <c r="CS12" s="609"/>
      <c r="CT12" s="609"/>
      <c r="CU12" s="609"/>
      <c r="CV12" s="609"/>
      <c r="CW12" s="609"/>
      <c r="CX12" s="609"/>
      <c r="CY12" s="610"/>
      <c r="CZ12" s="646">
        <v>3</v>
      </c>
      <c r="DA12" s="646"/>
      <c r="DB12" s="646"/>
      <c r="DC12" s="646"/>
      <c r="DD12" s="614">
        <v>1398</v>
      </c>
      <c r="DE12" s="609"/>
      <c r="DF12" s="609"/>
      <c r="DG12" s="609"/>
      <c r="DH12" s="609"/>
      <c r="DI12" s="609"/>
      <c r="DJ12" s="609"/>
      <c r="DK12" s="609"/>
      <c r="DL12" s="609"/>
      <c r="DM12" s="609"/>
      <c r="DN12" s="609"/>
      <c r="DO12" s="609"/>
      <c r="DP12" s="610"/>
      <c r="DQ12" s="614">
        <v>93462</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157962</v>
      </c>
      <c r="BH13" s="609"/>
      <c r="BI13" s="609"/>
      <c r="BJ13" s="609"/>
      <c r="BK13" s="609"/>
      <c r="BL13" s="609"/>
      <c r="BM13" s="609"/>
      <c r="BN13" s="610"/>
      <c r="BO13" s="646">
        <v>50.7</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402755</v>
      </c>
      <c r="CS13" s="609"/>
      <c r="CT13" s="609"/>
      <c r="CU13" s="609"/>
      <c r="CV13" s="609"/>
      <c r="CW13" s="609"/>
      <c r="CX13" s="609"/>
      <c r="CY13" s="610"/>
      <c r="CZ13" s="646">
        <v>10.5</v>
      </c>
      <c r="DA13" s="646"/>
      <c r="DB13" s="646"/>
      <c r="DC13" s="646"/>
      <c r="DD13" s="614">
        <v>90766</v>
      </c>
      <c r="DE13" s="609"/>
      <c r="DF13" s="609"/>
      <c r="DG13" s="609"/>
      <c r="DH13" s="609"/>
      <c r="DI13" s="609"/>
      <c r="DJ13" s="609"/>
      <c r="DK13" s="609"/>
      <c r="DL13" s="609"/>
      <c r="DM13" s="609"/>
      <c r="DN13" s="609"/>
      <c r="DO13" s="609"/>
      <c r="DP13" s="610"/>
      <c r="DQ13" s="614">
        <v>254195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60</v>
      </c>
      <c r="S14" s="609"/>
      <c r="T14" s="609"/>
      <c r="U14" s="609"/>
      <c r="V14" s="609"/>
      <c r="W14" s="609"/>
      <c r="X14" s="609"/>
      <c r="Y14" s="610"/>
      <c r="Z14" s="646">
        <v>0</v>
      </c>
      <c r="AA14" s="646"/>
      <c r="AB14" s="646"/>
      <c r="AC14" s="646"/>
      <c r="AD14" s="647">
        <v>60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12973</v>
      </c>
      <c r="BH14" s="609"/>
      <c r="BI14" s="609"/>
      <c r="BJ14" s="609"/>
      <c r="BK14" s="609"/>
      <c r="BL14" s="609"/>
      <c r="BM14" s="609"/>
      <c r="BN14" s="610"/>
      <c r="BO14" s="646">
        <v>4.2</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216216</v>
      </c>
      <c r="CS14" s="609"/>
      <c r="CT14" s="609"/>
      <c r="CU14" s="609"/>
      <c r="CV14" s="609"/>
      <c r="CW14" s="609"/>
      <c r="CX14" s="609"/>
      <c r="CY14" s="610"/>
      <c r="CZ14" s="646">
        <v>5.6</v>
      </c>
      <c r="DA14" s="646"/>
      <c r="DB14" s="646"/>
      <c r="DC14" s="646"/>
      <c r="DD14" s="614" t="s">
        <v>122</v>
      </c>
      <c r="DE14" s="609"/>
      <c r="DF14" s="609"/>
      <c r="DG14" s="609"/>
      <c r="DH14" s="609"/>
      <c r="DI14" s="609"/>
      <c r="DJ14" s="609"/>
      <c r="DK14" s="609"/>
      <c r="DL14" s="609"/>
      <c r="DM14" s="609"/>
      <c r="DN14" s="609"/>
      <c r="DO14" s="609"/>
      <c r="DP14" s="610"/>
      <c r="DQ14" s="614">
        <v>212071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16723</v>
      </c>
      <c r="BH15" s="609"/>
      <c r="BI15" s="609"/>
      <c r="BJ15" s="609"/>
      <c r="BK15" s="609"/>
      <c r="BL15" s="609"/>
      <c r="BM15" s="609"/>
      <c r="BN15" s="610"/>
      <c r="BO15" s="646">
        <v>5.4</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216978</v>
      </c>
      <c r="CS15" s="609"/>
      <c r="CT15" s="609"/>
      <c r="CU15" s="609"/>
      <c r="CV15" s="609"/>
      <c r="CW15" s="609"/>
      <c r="CX15" s="609"/>
      <c r="CY15" s="610"/>
      <c r="CZ15" s="646">
        <v>5.7</v>
      </c>
      <c r="DA15" s="646"/>
      <c r="DB15" s="646"/>
      <c r="DC15" s="646"/>
      <c r="DD15" s="614">
        <v>14166</v>
      </c>
      <c r="DE15" s="609"/>
      <c r="DF15" s="609"/>
      <c r="DG15" s="609"/>
      <c r="DH15" s="609"/>
      <c r="DI15" s="609"/>
      <c r="DJ15" s="609"/>
      <c r="DK15" s="609"/>
      <c r="DL15" s="609"/>
      <c r="DM15" s="609"/>
      <c r="DN15" s="609"/>
      <c r="DO15" s="609"/>
      <c r="DP15" s="610"/>
      <c r="DQ15" s="614">
        <v>190571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7471</v>
      </c>
      <c r="S16" s="609"/>
      <c r="T16" s="609"/>
      <c r="U16" s="609"/>
      <c r="V16" s="609"/>
      <c r="W16" s="609"/>
      <c r="X16" s="609"/>
      <c r="Y16" s="610"/>
      <c r="Z16" s="646">
        <v>0.2</v>
      </c>
      <c r="AA16" s="646"/>
      <c r="AB16" s="646"/>
      <c r="AC16" s="646"/>
      <c r="AD16" s="647">
        <v>7471</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68258</v>
      </c>
      <c r="CS16" s="609"/>
      <c r="CT16" s="609"/>
      <c r="CU16" s="609"/>
      <c r="CV16" s="609"/>
      <c r="CW16" s="609"/>
      <c r="CX16" s="609"/>
      <c r="CY16" s="610"/>
      <c r="CZ16" s="646">
        <v>1.8</v>
      </c>
      <c r="DA16" s="646"/>
      <c r="DB16" s="646"/>
      <c r="DC16" s="646"/>
      <c r="DD16" s="614" t="s">
        <v>122</v>
      </c>
      <c r="DE16" s="609"/>
      <c r="DF16" s="609"/>
      <c r="DG16" s="609"/>
      <c r="DH16" s="609"/>
      <c r="DI16" s="609"/>
      <c r="DJ16" s="609"/>
      <c r="DK16" s="609"/>
      <c r="DL16" s="609"/>
      <c r="DM16" s="609"/>
      <c r="DN16" s="609"/>
      <c r="DO16" s="609"/>
      <c r="DP16" s="610"/>
      <c r="DQ16" s="614">
        <v>9235</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8952</v>
      </c>
      <c r="S17" s="609"/>
      <c r="T17" s="609"/>
      <c r="U17" s="609"/>
      <c r="V17" s="609"/>
      <c r="W17" s="609"/>
      <c r="X17" s="609"/>
      <c r="Y17" s="610"/>
      <c r="Z17" s="646">
        <v>0.2</v>
      </c>
      <c r="AA17" s="646"/>
      <c r="AB17" s="646"/>
      <c r="AC17" s="646"/>
      <c r="AD17" s="647">
        <v>8952</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446805</v>
      </c>
      <c r="CS17" s="609"/>
      <c r="CT17" s="609"/>
      <c r="CU17" s="609"/>
      <c r="CV17" s="609"/>
      <c r="CW17" s="609"/>
      <c r="CX17" s="609"/>
      <c r="CY17" s="610"/>
      <c r="CZ17" s="646">
        <v>11.6</v>
      </c>
      <c r="DA17" s="646"/>
      <c r="DB17" s="646"/>
      <c r="DC17" s="646"/>
      <c r="DD17" s="614" t="s">
        <v>122</v>
      </c>
      <c r="DE17" s="609"/>
      <c r="DF17" s="609"/>
      <c r="DG17" s="609"/>
      <c r="DH17" s="609"/>
      <c r="DI17" s="609"/>
      <c r="DJ17" s="609"/>
      <c r="DK17" s="609"/>
      <c r="DL17" s="609"/>
      <c r="DM17" s="609"/>
      <c r="DN17" s="609"/>
      <c r="DO17" s="609"/>
      <c r="DP17" s="610"/>
      <c r="DQ17" s="614">
        <v>446805</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1657</v>
      </c>
      <c r="S18" s="609"/>
      <c r="T18" s="609"/>
      <c r="U18" s="609"/>
      <c r="V18" s="609"/>
      <c r="W18" s="609"/>
      <c r="X18" s="609"/>
      <c r="Y18" s="610"/>
      <c r="Z18" s="646">
        <v>0</v>
      </c>
      <c r="AA18" s="646"/>
      <c r="AB18" s="646"/>
      <c r="AC18" s="646"/>
      <c r="AD18" s="647">
        <v>1657</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1189</v>
      </c>
      <c r="S19" s="609"/>
      <c r="T19" s="609"/>
      <c r="U19" s="609"/>
      <c r="V19" s="609"/>
      <c r="W19" s="609"/>
      <c r="X19" s="609"/>
      <c r="Y19" s="610"/>
      <c r="Z19" s="646">
        <v>0</v>
      </c>
      <c r="AA19" s="646"/>
      <c r="AB19" s="646"/>
      <c r="AC19" s="646"/>
      <c r="AD19" s="647">
        <v>1189</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468</v>
      </c>
      <c r="S20" s="609"/>
      <c r="T20" s="609"/>
      <c r="U20" s="609"/>
      <c r="V20" s="609"/>
      <c r="W20" s="609"/>
      <c r="X20" s="609"/>
      <c r="Y20" s="610"/>
      <c r="Z20" s="646">
        <v>0</v>
      </c>
      <c r="AA20" s="646"/>
      <c r="AB20" s="646"/>
      <c r="AC20" s="646"/>
      <c r="AD20" s="647">
        <v>468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3836722</v>
      </c>
      <c r="CS20" s="609"/>
      <c r="CT20" s="609"/>
      <c r="CU20" s="609"/>
      <c r="CV20" s="609"/>
      <c r="CW20" s="609"/>
      <c r="CX20" s="609"/>
      <c r="CY20" s="610"/>
      <c r="CZ20" s="646">
        <v>100</v>
      </c>
      <c r="DA20" s="646"/>
      <c r="DB20" s="646"/>
      <c r="DC20" s="646"/>
      <c r="DD20" s="614">
        <v>326684</v>
      </c>
      <c r="DE20" s="609"/>
      <c r="DF20" s="609"/>
      <c r="DG20" s="609"/>
      <c r="DH20" s="609"/>
      <c r="DI20" s="609"/>
      <c r="DJ20" s="609"/>
      <c r="DK20" s="609"/>
      <c r="DL20" s="609"/>
      <c r="DM20" s="609"/>
      <c r="DN20" s="609"/>
      <c r="DO20" s="609"/>
      <c r="DP20" s="610"/>
      <c r="DQ20" s="614">
        <v>2944076</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1953771</v>
      </c>
      <c r="S21" s="609"/>
      <c r="T21" s="609"/>
      <c r="U21" s="609"/>
      <c r="V21" s="609"/>
      <c r="W21" s="609"/>
      <c r="X21" s="609"/>
      <c r="Y21" s="610"/>
      <c r="Z21" s="646">
        <v>47.9</v>
      </c>
      <c r="AA21" s="646"/>
      <c r="AB21" s="646"/>
      <c r="AC21" s="646"/>
      <c r="AD21" s="647">
        <v>1765976</v>
      </c>
      <c r="AE21" s="647"/>
      <c r="AF21" s="647"/>
      <c r="AG21" s="647"/>
      <c r="AH21" s="647"/>
      <c r="AI21" s="647"/>
      <c r="AJ21" s="647"/>
      <c r="AK21" s="647"/>
      <c r="AL21" s="611">
        <v>77.7</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1765976</v>
      </c>
      <c r="S22" s="609"/>
      <c r="T22" s="609"/>
      <c r="U22" s="609"/>
      <c r="V22" s="609"/>
      <c r="W22" s="609"/>
      <c r="X22" s="609"/>
      <c r="Y22" s="610"/>
      <c r="Z22" s="646">
        <v>43.3</v>
      </c>
      <c r="AA22" s="646"/>
      <c r="AB22" s="646"/>
      <c r="AC22" s="646"/>
      <c r="AD22" s="647">
        <v>1765976</v>
      </c>
      <c r="AE22" s="647"/>
      <c r="AF22" s="647"/>
      <c r="AG22" s="647"/>
      <c r="AH22" s="647"/>
      <c r="AI22" s="647"/>
      <c r="AJ22" s="647"/>
      <c r="AK22" s="647"/>
      <c r="AL22" s="611">
        <v>77.7</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187795</v>
      </c>
      <c r="S23" s="609"/>
      <c r="T23" s="609"/>
      <c r="U23" s="609"/>
      <c r="V23" s="609"/>
      <c r="W23" s="609"/>
      <c r="X23" s="609"/>
      <c r="Y23" s="610"/>
      <c r="Z23" s="646">
        <v>4.5999999999999996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1204097</v>
      </c>
      <c r="CS24" s="664"/>
      <c r="CT24" s="664"/>
      <c r="CU24" s="664"/>
      <c r="CV24" s="664"/>
      <c r="CW24" s="664"/>
      <c r="CX24" s="664"/>
      <c r="CY24" s="689"/>
      <c r="CZ24" s="690">
        <v>31.4</v>
      </c>
      <c r="DA24" s="672"/>
      <c r="DB24" s="672"/>
      <c r="DC24" s="692"/>
      <c r="DD24" s="688">
        <v>1071291</v>
      </c>
      <c r="DE24" s="664"/>
      <c r="DF24" s="664"/>
      <c r="DG24" s="664"/>
      <c r="DH24" s="664"/>
      <c r="DI24" s="664"/>
      <c r="DJ24" s="664"/>
      <c r="DK24" s="689"/>
      <c r="DL24" s="688">
        <v>1014749</v>
      </c>
      <c r="DM24" s="664"/>
      <c r="DN24" s="664"/>
      <c r="DO24" s="664"/>
      <c r="DP24" s="664"/>
      <c r="DQ24" s="664"/>
      <c r="DR24" s="664"/>
      <c r="DS24" s="664"/>
      <c r="DT24" s="664"/>
      <c r="DU24" s="664"/>
      <c r="DV24" s="689"/>
      <c r="DW24" s="690">
        <v>44.5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2437406</v>
      </c>
      <c r="S25" s="609"/>
      <c r="T25" s="609"/>
      <c r="U25" s="609"/>
      <c r="V25" s="609"/>
      <c r="W25" s="609"/>
      <c r="X25" s="609"/>
      <c r="Y25" s="610"/>
      <c r="Z25" s="646">
        <v>59.7</v>
      </c>
      <c r="AA25" s="646"/>
      <c r="AB25" s="646"/>
      <c r="AC25" s="646"/>
      <c r="AD25" s="647">
        <v>2249611</v>
      </c>
      <c r="AE25" s="647"/>
      <c r="AF25" s="647"/>
      <c r="AG25" s="647"/>
      <c r="AH25" s="647"/>
      <c r="AI25" s="647"/>
      <c r="AJ25" s="647"/>
      <c r="AK25" s="647"/>
      <c r="AL25" s="611">
        <v>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562922</v>
      </c>
      <c r="CS25" s="621"/>
      <c r="CT25" s="621"/>
      <c r="CU25" s="621"/>
      <c r="CV25" s="621"/>
      <c r="CW25" s="621"/>
      <c r="CX25" s="621"/>
      <c r="CY25" s="622"/>
      <c r="CZ25" s="611">
        <v>14.7</v>
      </c>
      <c r="DA25" s="623"/>
      <c r="DB25" s="623"/>
      <c r="DC25" s="624"/>
      <c r="DD25" s="614">
        <v>522754</v>
      </c>
      <c r="DE25" s="621"/>
      <c r="DF25" s="621"/>
      <c r="DG25" s="621"/>
      <c r="DH25" s="621"/>
      <c r="DI25" s="621"/>
      <c r="DJ25" s="621"/>
      <c r="DK25" s="622"/>
      <c r="DL25" s="614">
        <v>509902</v>
      </c>
      <c r="DM25" s="621"/>
      <c r="DN25" s="621"/>
      <c r="DO25" s="621"/>
      <c r="DP25" s="621"/>
      <c r="DQ25" s="621"/>
      <c r="DR25" s="621"/>
      <c r="DS25" s="621"/>
      <c r="DT25" s="621"/>
      <c r="DU25" s="621"/>
      <c r="DV25" s="622"/>
      <c r="DW25" s="611">
        <v>22.3</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362747</v>
      </c>
      <c r="CS26" s="609"/>
      <c r="CT26" s="609"/>
      <c r="CU26" s="609"/>
      <c r="CV26" s="609"/>
      <c r="CW26" s="609"/>
      <c r="CX26" s="609"/>
      <c r="CY26" s="610"/>
      <c r="CZ26" s="611">
        <v>9.5</v>
      </c>
      <c r="DA26" s="623"/>
      <c r="DB26" s="623"/>
      <c r="DC26" s="624"/>
      <c r="DD26" s="614">
        <v>332322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15724</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311504</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194370</v>
      </c>
      <c r="CS27" s="621"/>
      <c r="CT27" s="621"/>
      <c r="CU27" s="621"/>
      <c r="CV27" s="621"/>
      <c r="CW27" s="621"/>
      <c r="CX27" s="621"/>
      <c r="CY27" s="622"/>
      <c r="CZ27" s="611">
        <v>5.0999999999999996</v>
      </c>
      <c r="DA27" s="623"/>
      <c r="DB27" s="623"/>
      <c r="DC27" s="624"/>
      <c r="DD27" s="614">
        <v>101732</v>
      </c>
      <c r="DE27" s="621"/>
      <c r="DF27" s="621"/>
      <c r="DG27" s="621"/>
      <c r="DH27" s="621"/>
      <c r="DI27" s="621"/>
      <c r="DJ27" s="621"/>
      <c r="DK27" s="622"/>
      <c r="DL27" s="614">
        <v>58042</v>
      </c>
      <c r="DM27" s="621"/>
      <c r="DN27" s="621"/>
      <c r="DO27" s="621"/>
      <c r="DP27" s="621"/>
      <c r="DQ27" s="621"/>
      <c r="DR27" s="621"/>
      <c r="DS27" s="621"/>
      <c r="DT27" s="621"/>
      <c r="DU27" s="621"/>
      <c r="DV27" s="622"/>
      <c r="DW27" s="611">
        <v>2.5</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68753</v>
      </c>
      <c r="S28" s="609"/>
      <c r="T28" s="609"/>
      <c r="U28" s="609"/>
      <c r="V28" s="609"/>
      <c r="W28" s="609"/>
      <c r="X28" s="609"/>
      <c r="Y28" s="610"/>
      <c r="Z28" s="646">
        <v>1.7</v>
      </c>
      <c r="AA28" s="646"/>
      <c r="AB28" s="646"/>
      <c r="AC28" s="646"/>
      <c r="AD28" s="647">
        <v>12452</v>
      </c>
      <c r="AE28" s="647"/>
      <c r="AF28" s="647"/>
      <c r="AG28" s="647"/>
      <c r="AH28" s="647"/>
      <c r="AI28" s="647"/>
      <c r="AJ28" s="647"/>
      <c r="AK28" s="647"/>
      <c r="AL28" s="611">
        <v>0.5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446805</v>
      </c>
      <c r="CS28" s="609"/>
      <c r="CT28" s="609"/>
      <c r="CU28" s="609"/>
      <c r="CV28" s="609"/>
      <c r="CW28" s="609"/>
      <c r="CX28" s="609"/>
      <c r="CY28" s="610"/>
      <c r="CZ28" s="611">
        <v>11.6</v>
      </c>
      <c r="DA28" s="623"/>
      <c r="DB28" s="623"/>
      <c r="DC28" s="624"/>
      <c r="DD28" s="614">
        <v>446805</v>
      </c>
      <c r="DE28" s="609"/>
      <c r="DF28" s="609"/>
      <c r="DG28" s="609"/>
      <c r="DH28" s="609"/>
      <c r="DI28" s="609"/>
      <c r="DJ28" s="609"/>
      <c r="DK28" s="610"/>
      <c r="DL28" s="614">
        <v>446805</v>
      </c>
      <c r="DM28" s="609"/>
      <c r="DN28" s="609"/>
      <c r="DO28" s="609"/>
      <c r="DP28" s="609"/>
      <c r="DQ28" s="609"/>
      <c r="DR28" s="609"/>
      <c r="DS28" s="609"/>
      <c r="DT28" s="609"/>
      <c r="DU28" s="609"/>
      <c r="DV28" s="610"/>
      <c r="DW28" s="611">
        <v>19.600000000000001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3026</v>
      </c>
      <c r="S29" s="609"/>
      <c r="T29" s="609"/>
      <c r="U29" s="609"/>
      <c r="V29" s="609"/>
      <c r="W29" s="609"/>
      <c r="X29" s="609"/>
      <c r="Y29" s="610"/>
      <c r="Z29" s="646">
        <v>0.1</v>
      </c>
      <c r="AA29" s="646"/>
      <c r="AB29" s="646"/>
      <c r="AC29" s="646"/>
      <c r="AD29" s="647">
        <v>29</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446805</v>
      </c>
      <c r="CS29" s="621"/>
      <c r="CT29" s="621"/>
      <c r="CU29" s="621"/>
      <c r="CV29" s="621"/>
      <c r="CW29" s="621"/>
      <c r="CX29" s="621"/>
      <c r="CY29" s="622"/>
      <c r="CZ29" s="611">
        <v>11.6</v>
      </c>
      <c r="DA29" s="623"/>
      <c r="DB29" s="623"/>
      <c r="DC29" s="624"/>
      <c r="DD29" s="614">
        <v>446805</v>
      </c>
      <c r="DE29" s="621"/>
      <c r="DF29" s="621"/>
      <c r="DG29" s="621"/>
      <c r="DH29" s="621"/>
      <c r="DI29" s="621"/>
      <c r="DJ29" s="621"/>
      <c r="DK29" s="622"/>
      <c r="DL29" s="614">
        <v>446805</v>
      </c>
      <c r="DM29" s="621"/>
      <c r="DN29" s="621"/>
      <c r="DO29" s="621"/>
      <c r="DP29" s="621"/>
      <c r="DQ29" s="621"/>
      <c r="DR29" s="621"/>
      <c r="DS29" s="621"/>
      <c r="DT29" s="621"/>
      <c r="DU29" s="621"/>
      <c r="DV29" s="622"/>
      <c r="DW29" s="611">
        <v>19.600000000000001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267420</v>
      </c>
      <c r="S30" s="609"/>
      <c r="T30" s="609"/>
      <c r="U30" s="609"/>
      <c r="V30" s="609"/>
      <c r="W30" s="609"/>
      <c r="X30" s="609"/>
      <c r="Y30" s="610"/>
      <c r="Z30" s="646">
        <v>6.6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438029</v>
      </c>
      <c r="CS30" s="609"/>
      <c r="CT30" s="609"/>
      <c r="CU30" s="609"/>
      <c r="CV30" s="609"/>
      <c r="CW30" s="609"/>
      <c r="CX30" s="609"/>
      <c r="CY30" s="610"/>
      <c r="CZ30" s="611">
        <v>11.4</v>
      </c>
      <c r="DA30" s="623"/>
      <c r="DB30" s="623"/>
      <c r="DC30" s="624"/>
      <c r="DD30" s="614">
        <v>438029</v>
      </c>
      <c r="DE30" s="609"/>
      <c r="DF30" s="609"/>
      <c r="DG30" s="609"/>
      <c r="DH30" s="609"/>
      <c r="DI30" s="609"/>
      <c r="DJ30" s="609"/>
      <c r="DK30" s="610"/>
      <c r="DL30" s="614">
        <v>438029</v>
      </c>
      <c r="DM30" s="609"/>
      <c r="DN30" s="609"/>
      <c r="DO30" s="609"/>
      <c r="DP30" s="609"/>
      <c r="DQ30" s="609"/>
      <c r="DR30" s="609"/>
      <c r="DS30" s="609"/>
      <c r="DT30" s="609"/>
      <c r="DU30" s="609"/>
      <c r="DV30" s="610"/>
      <c r="DW30" s="611">
        <v>19.2</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94.4</v>
      </c>
      <c r="BN31" s="671"/>
      <c r="BO31" s="671"/>
      <c r="BP31" s="671"/>
      <c r="BQ31" s="673"/>
      <c r="BR31" s="670">
        <v>99.1</v>
      </c>
      <c r="BS31" s="671"/>
      <c r="BT31" s="671"/>
      <c r="BU31" s="671"/>
      <c r="BV31" s="671"/>
      <c r="BW31" s="671"/>
      <c r="BX31" s="672">
        <v>94.6</v>
      </c>
      <c r="BY31" s="671"/>
      <c r="BZ31" s="671"/>
      <c r="CA31" s="671"/>
      <c r="CB31" s="673"/>
      <c r="CD31" s="629"/>
      <c r="CE31" s="630"/>
      <c r="CF31" s="605" t="s">
        <v>300</v>
      </c>
      <c r="CG31" s="606"/>
      <c r="CH31" s="606"/>
      <c r="CI31" s="606"/>
      <c r="CJ31" s="606"/>
      <c r="CK31" s="606"/>
      <c r="CL31" s="606"/>
      <c r="CM31" s="606"/>
      <c r="CN31" s="606"/>
      <c r="CO31" s="606"/>
      <c r="CP31" s="606"/>
      <c r="CQ31" s="607"/>
      <c r="CR31" s="608">
        <v>8776</v>
      </c>
      <c r="CS31" s="621"/>
      <c r="CT31" s="621"/>
      <c r="CU31" s="621"/>
      <c r="CV31" s="621"/>
      <c r="CW31" s="621"/>
      <c r="CX31" s="621"/>
      <c r="CY31" s="622"/>
      <c r="CZ31" s="611">
        <v>0.2</v>
      </c>
      <c r="DA31" s="623"/>
      <c r="DB31" s="623"/>
      <c r="DC31" s="624"/>
      <c r="DD31" s="614">
        <v>8776</v>
      </c>
      <c r="DE31" s="621"/>
      <c r="DF31" s="621"/>
      <c r="DG31" s="621"/>
      <c r="DH31" s="621"/>
      <c r="DI31" s="621"/>
      <c r="DJ31" s="621"/>
      <c r="DK31" s="622"/>
      <c r="DL31" s="614">
        <v>8776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287961</v>
      </c>
      <c r="S32" s="609"/>
      <c r="T32" s="609"/>
      <c r="U32" s="609"/>
      <c r="V32" s="609"/>
      <c r="W32" s="609"/>
      <c r="X32" s="609"/>
      <c r="Y32" s="610"/>
      <c r="Z32" s="646">
        <v>7.1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96.9</v>
      </c>
      <c r="BN32" s="621"/>
      <c r="BO32" s="621"/>
      <c r="BP32" s="621"/>
      <c r="BQ32" s="644"/>
      <c r="BR32" s="674">
        <v>99.3</v>
      </c>
      <c r="BS32" s="621"/>
      <c r="BT32" s="621"/>
      <c r="BU32" s="621"/>
      <c r="BV32" s="621"/>
      <c r="BW32" s="621"/>
      <c r="BX32" s="612">
        <v>96.7</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12409</v>
      </c>
      <c r="S33" s="609"/>
      <c r="T33" s="609"/>
      <c r="U33" s="609"/>
      <c r="V33" s="609"/>
      <c r="W33" s="609"/>
      <c r="X33" s="609"/>
      <c r="Y33" s="610"/>
      <c r="Z33" s="646">
        <v>0.3</v>
      </c>
      <c r="AA33" s="646"/>
      <c r="AB33" s="646"/>
      <c r="AC33" s="646"/>
      <c r="AD33" s="647">
        <v>6500</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98.8</v>
      </c>
      <c r="BH33" s="593"/>
      <c r="BI33" s="593"/>
      <c r="BJ33" s="593"/>
      <c r="BK33" s="593"/>
      <c r="BL33" s="593"/>
      <c r="BM33" s="639">
        <v>91.8</v>
      </c>
      <c r="BN33" s="593"/>
      <c r="BO33" s="593"/>
      <c r="BP33" s="593"/>
      <c r="BQ33" s="656"/>
      <c r="BR33" s="669">
        <v>98.9</v>
      </c>
      <c r="BS33" s="593"/>
      <c r="BT33" s="593"/>
      <c r="BU33" s="593"/>
      <c r="BV33" s="593"/>
      <c r="BW33" s="593"/>
      <c r="BX33" s="639">
        <v>92.2</v>
      </c>
      <c r="BY33" s="593"/>
      <c r="BZ33" s="593"/>
      <c r="CA33" s="593"/>
      <c r="CB33" s="656"/>
      <c r="CD33" s="605" t="s">
        <v>307</v>
      </c>
      <c r="CE33" s="606"/>
      <c r="CF33" s="606"/>
      <c r="CG33" s="606"/>
      <c r="CH33" s="606"/>
      <c r="CI33" s="606"/>
      <c r="CJ33" s="606"/>
      <c r="CK33" s="606"/>
      <c r="CL33" s="606"/>
      <c r="CM33" s="606"/>
      <c r="CN33" s="606"/>
      <c r="CO33" s="606"/>
      <c r="CP33" s="606"/>
      <c r="CQ33" s="607"/>
      <c r="CR33" s="608">
        <v>2237683</v>
      </c>
      <c r="CS33" s="621"/>
      <c r="CT33" s="621"/>
      <c r="CU33" s="621"/>
      <c r="CV33" s="621"/>
      <c r="CW33" s="621"/>
      <c r="CX33" s="621"/>
      <c r="CY33" s="622"/>
      <c r="CZ33" s="611">
        <v>58.3</v>
      </c>
      <c r="DA33" s="623"/>
      <c r="DB33" s="623"/>
      <c r="DC33" s="624"/>
      <c r="DD33" s="614">
        <v>1797213</v>
      </c>
      <c r="DE33" s="621"/>
      <c r="DF33" s="621"/>
      <c r="DG33" s="621"/>
      <c r="DH33" s="621"/>
      <c r="DI33" s="621"/>
      <c r="DJ33" s="621"/>
      <c r="DK33" s="622"/>
      <c r="DL33" s="614">
        <v>889600</v>
      </c>
      <c r="DM33" s="621"/>
      <c r="DN33" s="621"/>
      <c r="DO33" s="621"/>
      <c r="DP33" s="621"/>
      <c r="DQ33" s="621"/>
      <c r="DR33" s="621"/>
      <c r="DS33" s="621"/>
      <c r="DT33" s="621"/>
      <c r="DU33" s="621"/>
      <c r="DV33" s="622"/>
      <c r="DW33" s="611">
        <v>39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7011</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800786</v>
      </c>
      <c r="CS34" s="609"/>
      <c r="CT34" s="609"/>
      <c r="CU34" s="609"/>
      <c r="CV34" s="609"/>
      <c r="CW34" s="609"/>
      <c r="CX34" s="609"/>
      <c r="CY34" s="610"/>
      <c r="CZ34" s="611">
        <v>20.9</v>
      </c>
      <c r="DA34" s="623"/>
      <c r="DB34" s="623"/>
      <c r="DC34" s="624"/>
      <c r="DD34" s="614">
        <v>595168</v>
      </c>
      <c r="DE34" s="609"/>
      <c r="DF34" s="609"/>
      <c r="DG34" s="609"/>
      <c r="DH34" s="609"/>
      <c r="DI34" s="609"/>
      <c r="DJ34" s="609"/>
      <c r="DK34" s="610"/>
      <c r="DL34" s="614">
        <v>370459</v>
      </c>
      <c r="DM34" s="609"/>
      <c r="DN34" s="609"/>
      <c r="DO34" s="609"/>
      <c r="DP34" s="609"/>
      <c r="DQ34" s="609"/>
      <c r="DR34" s="609"/>
      <c r="DS34" s="609"/>
      <c r="DT34" s="609"/>
      <c r="DU34" s="609"/>
      <c r="DV34" s="610"/>
      <c r="DW34" s="611">
        <v>16.2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297929</v>
      </c>
      <c r="S35" s="609"/>
      <c r="T35" s="609"/>
      <c r="U35" s="609"/>
      <c r="V35" s="609"/>
      <c r="W35" s="609"/>
      <c r="X35" s="609"/>
      <c r="Y35" s="610"/>
      <c r="Z35" s="646">
        <v>7.3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58933</v>
      </c>
      <c r="CS35" s="621"/>
      <c r="CT35" s="621"/>
      <c r="CU35" s="621"/>
      <c r="CV35" s="621"/>
      <c r="CW35" s="621"/>
      <c r="CX35" s="621"/>
      <c r="CY35" s="622"/>
      <c r="CZ35" s="611">
        <v>1.5</v>
      </c>
      <c r="DA35" s="623"/>
      <c r="DB35" s="623"/>
      <c r="DC35" s="624"/>
      <c r="DD35" s="614">
        <v>11617</v>
      </c>
      <c r="DE35" s="621"/>
      <c r="DF35" s="621"/>
      <c r="DG35" s="621"/>
      <c r="DH35" s="621"/>
      <c r="DI35" s="621"/>
      <c r="DJ35" s="621"/>
      <c r="DK35" s="622"/>
      <c r="DL35" s="614" t="s">
        <v>122</v>
      </c>
      <c r="DM35" s="621"/>
      <c r="DN35" s="621"/>
      <c r="DO35" s="621"/>
      <c r="DP35" s="621"/>
      <c r="DQ35" s="621"/>
      <c r="DR35" s="621"/>
      <c r="DS35" s="621"/>
      <c r="DT35" s="621"/>
      <c r="DU35" s="621"/>
      <c r="DV35" s="622"/>
      <c r="DW35" s="611" t="s">
        <v>122</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294896</v>
      </c>
      <c r="S36" s="609"/>
      <c r="T36" s="609"/>
      <c r="U36" s="609"/>
      <c r="V36" s="609"/>
      <c r="W36" s="609"/>
      <c r="X36" s="609"/>
      <c r="Y36" s="610"/>
      <c r="Z36" s="646">
        <v>7.2</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627238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16124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522871</v>
      </c>
      <c r="CS36" s="609"/>
      <c r="CT36" s="609"/>
      <c r="CU36" s="609"/>
      <c r="CV36" s="609"/>
      <c r="CW36" s="609"/>
      <c r="CX36" s="609"/>
      <c r="CY36" s="610"/>
      <c r="CZ36" s="611">
        <v>13.6</v>
      </c>
      <c r="DA36" s="623"/>
      <c r="DB36" s="623"/>
      <c r="DC36" s="624"/>
      <c r="DD36" s="614">
        <v>481666</v>
      </c>
      <c r="DE36" s="609"/>
      <c r="DF36" s="609"/>
      <c r="DG36" s="609"/>
      <c r="DH36" s="609"/>
      <c r="DI36" s="609"/>
      <c r="DJ36" s="609"/>
      <c r="DK36" s="610"/>
      <c r="DL36" s="614">
        <v>447769</v>
      </c>
      <c r="DM36" s="609"/>
      <c r="DN36" s="609"/>
      <c r="DO36" s="609"/>
      <c r="DP36" s="609"/>
      <c r="DQ36" s="609"/>
      <c r="DR36" s="609"/>
      <c r="DS36" s="609"/>
      <c r="DT36" s="609"/>
      <c r="DU36" s="609"/>
      <c r="DV36" s="610"/>
      <c r="DW36" s="611">
        <v>19.600000000000001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152436</v>
      </c>
      <c r="S37" s="609"/>
      <c r="T37" s="609"/>
      <c r="U37" s="609"/>
      <c r="V37" s="609"/>
      <c r="W37" s="609"/>
      <c r="X37" s="609"/>
      <c r="Y37" s="610"/>
      <c r="Z37" s="646">
        <v>3.7</v>
      </c>
      <c r="AA37" s="646"/>
      <c r="AB37" s="646"/>
      <c r="AC37" s="646"/>
      <c r="AD37" s="647">
        <v>4266</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227735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16124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190631</v>
      </c>
      <c r="CS37" s="621"/>
      <c r="CT37" s="621"/>
      <c r="CU37" s="621"/>
      <c r="CV37" s="621"/>
      <c r="CW37" s="621"/>
      <c r="CX37" s="621"/>
      <c r="CY37" s="622"/>
      <c r="CZ37" s="611">
        <v>5</v>
      </c>
      <c r="DA37" s="623"/>
      <c r="DB37" s="623"/>
      <c r="DC37" s="624"/>
      <c r="DD37" s="614">
        <v>190631</v>
      </c>
      <c r="DE37" s="621"/>
      <c r="DF37" s="621"/>
      <c r="DG37" s="621"/>
      <c r="DH37" s="621"/>
      <c r="DI37" s="621"/>
      <c r="DJ37" s="621"/>
      <c r="DK37" s="622"/>
      <c r="DL37" s="614">
        <v>190631</v>
      </c>
      <c r="DM37" s="621"/>
      <c r="DN37" s="621"/>
      <c r="DO37" s="621"/>
      <c r="DP37" s="621"/>
      <c r="DQ37" s="621"/>
      <c r="DR37" s="621"/>
      <c r="DS37" s="621"/>
      <c r="DT37" s="621"/>
      <c r="DU37" s="621"/>
      <c r="DV37" s="622"/>
      <c r="DW37" s="611">
        <v>8.4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236204</v>
      </c>
      <c r="S38" s="609"/>
      <c r="T38" s="609"/>
      <c r="U38" s="609"/>
      <c r="V38" s="609"/>
      <c r="W38" s="609"/>
      <c r="X38" s="609"/>
      <c r="Y38" s="610"/>
      <c r="Z38" s="646">
        <v>5.8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176645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448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222858</v>
      </c>
      <c r="CS38" s="609"/>
      <c r="CT38" s="609"/>
      <c r="CU38" s="609"/>
      <c r="CV38" s="609"/>
      <c r="CW38" s="609"/>
      <c r="CX38" s="609"/>
      <c r="CY38" s="610"/>
      <c r="CZ38" s="611">
        <v>5.8</v>
      </c>
      <c r="DA38" s="623"/>
      <c r="DB38" s="623"/>
      <c r="DC38" s="624"/>
      <c r="DD38" s="614">
        <v>194874</v>
      </c>
      <c r="DE38" s="609"/>
      <c r="DF38" s="609"/>
      <c r="DG38" s="609"/>
      <c r="DH38" s="609"/>
      <c r="DI38" s="609"/>
      <c r="DJ38" s="609"/>
      <c r="DK38" s="610"/>
      <c r="DL38" s="614">
        <v>71372</v>
      </c>
      <c r="DM38" s="609"/>
      <c r="DN38" s="609"/>
      <c r="DO38" s="609"/>
      <c r="DP38" s="609"/>
      <c r="DQ38" s="609"/>
      <c r="DR38" s="609"/>
      <c r="DS38" s="609"/>
      <c r="DT38" s="609"/>
      <c r="DU38" s="609"/>
      <c r="DV38" s="610"/>
      <c r="DW38" s="611">
        <v>3.1</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653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217932</v>
      </c>
      <c r="CS39" s="621"/>
      <c r="CT39" s="621"/>
      <c r="CU39" s="621"/>
      <c r="CV39" s="621"/>
      <c r="CW39" s="621"/>
      <c r="CX39" s="621"/>
      <c r="CY39" s="622"/>
      <c r="CZ39" s="611">
        <v>5.7</v>
      </c>
      <c r="DA39" s="623"/>
      <c r="DB39" s="623"/>
      <c r="DC39" s="624"/>
      <c r="DD39" s="614">
        <v>216585</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8704</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414303</v>
      </c>
      <c r="CS40" s="609"/>
      <c r="CT40" s="609"/>
      <c r="CU40" s="609"/>
      <c r="CV40" s="609"/>
      <c r="CW40" s="609"/>
      <c r="CX40" s="609"/>
      <c r="CY40" s="610"/>
      <c r="CZ40" s="611">
        <v>10.8</v>
      </c>
      <c r="DA40" s="623"/>
      <c r="DB40" s="623"/>
      <c r="DC40" s="624"/>
      <c r="DD40" s="614">
        <v>297303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4081175</v>
      </c>
      <c r="S41" s="633"/>
      <c r="T41" s="633"/>
      <c r="U41" s="633"/>
      <c r="V41" s="633"/>
      <c r="W41" s="633"/>
      <c r="X41" s="633"/>
      <c r="Y41" s="636"/>
      <c r="Z41" s="637">
        <v>100</v>
      </c>
      <c r="AA41" s="637"/>
      <c r="AB41" s="637"/>
      <c r="AC41" s="637"/>
      <c r="AD41" s="638">
        <v>2272858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145398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77460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407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394942</v>
      </c>
      <c r="CS42" s="621"/>
      <c r="CT42" s="621"/>
      <c r="CU42" s="621"/>
      <c r="CV42" s="621"/>
      <c r="CW42" s="621"/>
      <c r="CX42" s="621"/>
      <c r="CY42" s="622"/>
      <c r="CZ42" s="611">
        <v>10.3</v>
      </c>
      <c r="DA42" s="623"/>
      <c r="DB42" s="623"/>
      <c r="DC42" s="624"/>
      <c r="DD42" s="614">
        <v>75572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13840</v>
      </c>
      <c r="CS43" s="621"/>
      <c r="CT43" s="621"/>
      <c r="CU43" s="621"/>
      <c r="CV43" s="621"/>
      <c r="CW43" s="621"/>
      <c r="CX43" s="621"/>
      <c r="CY43" s="622"/>
      <c r="CZ43" s="611">
        <v>0.4</v>
      </c>
      <c r="DA43" s="623"/>
      <c r="DB43" s="623"/>
      <c r="DC43" s="624"/>
      <c r="DD43" s="614">
        <v>13840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326684</v>
      </c>
      <c r="CS44" s="609"/>
      <c r="CT44" s="609"/>
      <c r="CU44" s="609"/>
      <c r="CV44" s="609"/>
      <c r="CW44" s="609"/>
      <c r="CX44" s="609"/>
      <c r="CY44" s="610"/>
      <c r="CZ44" s="611">
        <v>8.5</v>
      </c>
      <c r="DA44" s="612"/>
      <c r="DB44" s="612"/>
      <c r="DC44" s="613"/>
      <c r="DD44" s="614">
        <v>66337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23874</v>
      </c>
      <c r="CS45" s="621"/>
      <c r="CT45" s="621"/>
      <c r="CU45" s="621"/>
      <c r="CV45" s="621"/>
      <c r="CW45" s="621"/>
      <c r="CX45" s="621"/>
      <c r="CY45" s="622"/>
      <c r="CZ45" s="611">
        <v>0.6</v>
      </c>
      <c r="DA45" s="623"/>
      <c r="DB45" s="623"/>
      <c r="DC45" s="624"/>
      <c r="DD45" s="614">
        <v>18997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302810</v>
      </c>
      <c r="CS46" s="609"/>
      <c r="CT46" s="609"/>
      <c r="CU46" s="609"/>
      <c r="CV46" s="609"/>
      <c r="CW46" s="609"/>
      <c r="CX46" s="609"/>
      <c r="CY46" s="610"/>
      <c r="CZ46" s="611">
        <v>7.9</v>
      </c>
      <c r="DA46" s="612"/>
      <c r="DB46" s="612"/>
      <c r="DC46" s="613"/>
      <c r="DD46" s="614">
        <v>47340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68258</v>
      </c>
      <c r="CS47" s="621"/>
      <c r="CT47" s="621"/>
      <c r="CU47" s="621"/>
      <c r="CV47" s="621"/>
      <c r="CW47" s="621"/>
      <c r="CX47" s="621"/>
      <c r="CY47" s="622"/>
      <c r="CZ47" s="611">
        <v>1.8</v>
      </c>
      <c r="DA47" s="623"/>
      <c r="DB47" s="623"/>
      <c r="DC47" s="624"/>
      <c r="DD47" s="614">
        <v>9235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3836722</v>
      </c>
      <c r="CS49" s="593"/>
      <c r="CT49" s="593"/>
      <c r="CU49" s="593"/>
      <c r="CV49" s="593"/>
      <c r="CW49" s="593"/>
      <c r="CX49" s="593"/>
      <c r="CY49" s="594"/>
      <c r="CZ49" s="595">
        <v>100</v>
      </c>
      <c r="DA49" s="596"/>
      <c r="DB49" s="596"/>
      <c r="DC49" s="597"/>
      <c r="DD49" s="598">
        <v>2944076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rcQzlXn11ISytPmCSWujmfqdhN2+f72BilG1r1Vv3LEtDW54TZL+/StusCohc3oB6Niu2ImCjWaUYZJtWHzSA==" saltValue="+AvZGtSptD9F9cSf1Gas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4081</v>
      </c>
      <c r="R7" s="1090"/>
      <c r="S7" s="1090"/>
      <c r="T7" s="1090"/>
      <c r="U7" s="1090"/>
      <c r="V7" s="1090">
        <v>3837</v>
      </c>
      <c r="W7" s="1090"/>
      <c r="X7" s="1090"/>
      <c r="Y7" s="1090"/>
      <c r="Z7" s="1090"/>
      <c r="AA7" s="1090">
        <v>244</v>
      </c>
      <c r="AB7" s="1090"/>
      <c r="AC7" s="1090"/>
      <c r="AD7" s="1090"/>
      <c r="AE7" s="1091"/>
      <c r="AF7" s="1092">
        <v>223</v>
      </c>
      <c r="AG7" s="1093"/>
      <c r="AH7" s="1093"/>
      <c r="AI7" s="1093"/>
      <c r="AJ7" s="1094"/>
      <c r="AK7" s="1095">
        <v>298</v>
      </c>
      <c r="AL7" s="1096"/>
      <c r="AM7" s="1096"/>
      <c r="AN7" s="1096"/>
      <c r="AO7" s="1096"/>
      <c r="AP7" s="1096">
        <v>3642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557</v>
      </c>
      <c r="BT7" s="1087"/>
      <c r="BU7" s="1087"/>
      <c r="BV7" s="1087"/>
      <c r="BW7" s="1087"/>
      <c r="BX7" s="1087"/>
      <c r="BY7" s="1087"/>
      <c r="BZ7" s="1087"/>
      <c r="CA7" s="1087"/>
      <c r="CB7" s="1087"/>
      <c r="CC7" s="1087"/>
      <c r="CD7" s="1087"/>
      <c r="CE7" s="1087"/>
      <c r="CF7" s="1087"/>
      <c r="CG7" s="1099"/>
      <c r="CH7" s="1083">
        <v>4</v>
      </c>
      <c r="CI7" s="1084"/>
      <c r="CJ7" s="1084"/>
      <c r="CK7" s="1084"/>
      <c r="CL7" s="1085"/>
      <c r="CM7" s="1083">
        <v>-3</v>
      </c>
      <c r="CN7" s="1084"/>
      <c r="CO7" s="1084"/>
      <c r="CP7" s="1084"/>
      <c r="CQ7" s="1085"/>
      <c r="CR7" s="1083">
        <v>30</v>
      </c>
      <c r="CS7" s="1084"/>
      <c r="CT7" s="1084"/>
      <c r="CU7" s="1084"/>
      <c r="CV7" s="1085"/>
      <c r="CW7" s="1083" t="s">
        <v>558</v>
      </c>
      <c r="CX7" s="1084"/>
      <c r="CY7" s="1084"/>
      <c r="CZ7" s="1084"/>
      <c r="DA7" s="1085"/>
      <c r="DB7" s="1083" t="s">
        <v>558</v>
      </c>
      <c r="DC7" s="1084"/>
      <c r="DD7" s="1084"/>
      <c r="DE7" s="1084"/>
      <c r="DF7" s="1085"/>
      <c r="DG7" s="1083" t="s">
        <v>558</v>
      </c>
      <c r="DH7" s="1084"/>
      <c r="DI7" s="1084"/>
      <c r="DJ7" s="1084"/>
      <c r="DK7" s="1085"/>
      <c r="DL7" s="1083" t="s">
        <v>558</v>
      </c>
      <c r="DM7" s="1084"/>
      <c r="DN7" s="1084"/>
      <c r="DO7" s="1084"/>
      <c r="DP7" s="1085"/>
      <c r="DQ7" s="1083" t="s">
        <v>558</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4081</v>
      </c>
      <c r="R23" s="1048"/>
      <c r="S23" s="1048"/>
      <c r="T23" s="1048"/>
      <c r="U23" s="1048"/>
      <c r="V23" s="1048">
        <v>3837</v>
      </c>
      <c r="W23" s="1048"/>
      <c r="X23" s="1048"/>
      <c r="Y23" s="1048"/>
      <c r="Z23" s="1048"/>
      <c r="AA23" s="1048">
        <v>244</v>
      </c>
      <c r="AB23" s="1048"/>
      <c r="AC23" s="1048"/>
      <c r="AD23" s="1048"/>
      <c r="AE23" s="1055"/>
      <c r="AF23" s="1056">
        <v>223</v>
      </c>
      <c r="AG23" s="1048"/>
      <c r="AH23" s="1048"/>
      <c r="AI23" s="1048"/>
      <c r="AJ23" s="1057"/>
      <c r="AK23" s="1058"/>
      <c r="AL23" s="1059"/>
      <c r="AM23" s="1059"/>
      <c r="AN23" s="1059"/>
      <c r="AO23" s="1059"/>
      <c r="AP23" s="1048">
        <v>3642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436</v>
      </c>
      <c r="R28" s="1038"/>
      <c r="S28" s="1038"/>
      <c r="T28" s="1038"/>
      <c r="U28" s="1038"/>
      <c r="V28" s="1038">
        <v>420</v>
      </c>
      <c r="W28" s="1038"/>
      <c r="X28" s="1038"/>
      <c r="Y28" s="1038"/>
      <c r="Z28" s="1038"/>
      <c r="AA28" s="1038">
        <v>16</v>
      </c>
      <c r="AB28" s="1038"/>
      <c r="AC28" s="1038"/>
      <c r="AD28" s="1038"/>
      <c r="AE28" s="1039"/>
      <c r="AF28" s="1040">
        <v>16</v>
      </c>
      <c r="AG28" s="1038"/>
      <c r="AH28" s="1038"/>
      <c r="AI28" s="1038"/>
      <c r="AJ28" s="1041"/>
      <c r="AK28" s="1029">
        <v>51</v>
      </c>
      <c r="AL28" s="1030"/>
      <c r="AM28" s="1030"/>
      <c r="AN28" s="1030"/>
      <c r="AO28" s="1030"/>
      <c r="AP28" s="1030" t="s">
        <v>549</v>
      </c>
      <c r="AQ28" s="1030"/>
      <c r="AR28" s="1030"/>
      <c r="AS28" s="1030"/>
      <c r="AT28" s="1030"/>
      <c r="AU28" s="1030" t="s">
        <v>549</v>
      </c>
      <c r="AV28" s="1030"/>
      <c r="AW28" s="1030"/>
      <c r="AX28" s="1030"/>
      <c r="AY28" s="1030"/>
      <c r="AZ28" s="1031" t="s">
        <v>549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136</v>
      </c>
      <c r="R29" s="1026"/>
      <c r="S29" s="1026"/>
      <c r="T29" s="1026"/>
      <c r="U29" s="1026"/>
      <c r="V29" s="1026">
        <v>134</v>
      </c>
      <c r="W29" s="1026"/>
      <c r="X29" s="1026"/>
      <c r="Y29" s="1026"/>
      <c r="Z29" s="1026"/>
      <c r="AA29" s="1026">
        <v>2</v>
      </c>
      <c r="AB29" s="1026"/>
      <c r="AC29" s="1026"/>
      <c r="AD29" s="1026"/>
      <c r="AE29" s="1027"/>
      <c r="AF29" s="1022">
        <v>2</v>
      </c>
      <c r="AG29" s="1023"/>
      <c r="AH29" s="1023"/>
      <c r="AI29" s="1023"/>
      <c r="AJ29" s="1024"/>
      <c r="AK29" s="967">
        <v>77</v>
      </c>
      <c r="AL29" s="958"/>
      <c r="AM29" s="958"/>
      <c r="AN29" s="958"/>
      <c r="AO29" s="958"/>
      <c r="AP29" s="958" t="s">
        <v>549</v>
      </c>
      <c r="AQ29" s="958"/>
      <c r="AR29" s="958"/>
      <c r="AS29" s="958"/>
      <c r="AT29" s="958"/>
      <c r="AU29" s="958" t="s">
        <v>549</v>
      </c>
      <c r="AV29" s="958"/>
      <c r="AW29" s="958"/>
      <c r="AX29" s="958"/>
      <c r="AY29" s="958"/>
      <c r="AZ29" s="1028" t="s">
        <v>549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361</v>
      </c>
      <c r="R30" s="1026"/>
      <c r="S30" s="1026"/>
      <c r="T30" s="1026"/>
      <c r="U30" s="1026"/>
      <c r="V30" s="1026">
        <v>342</v>
      </c>
      <c r="W30" s="1026"/>
      <c r="X30" s="1026"/>
      <c r="Y30" s="1026"/>
      <c r="Z30" s="1026"/>
      <c r="AA30" s="1026">
        <v>19</v>
      </c>
      <c r="AB30" s="1026"/>
      <c r="AC30" s="1026"/>
      <c r="AD30" s="1026"/>
      <c r="AE30" s="1027"/>
      <c r="AF30" s="1022">
        <v>19</v>
      </c>
      <c r="AG30" s="1023"/>
      <c r="AH30" s="1023"/>
      <c r="AI30" s="1023"/>
      <c r="AJ30" s="1024"/>
      <c r="AK30" s="967">
        <v>115</v>
      </c>
      <c r="AL30" s="958"/>
      <c r="AM30" s="958"/>
      <c r="AN30" s="958"/>
      <c r="AO30" s="958"/>
      <c r="AP30" s="958">
        <v>9</v>
      </c>
      <c r="AQ30" s="958"/>
      <c r="AR30" s="958"/>
      <c r="AS30" s="958"/>
      <c r="AT30" s="958"/>
      <c r="AU30" s="958">
        <v>9</v>
      </c>
      <c r="AV30" s="958"/>
      <c r="AW30" s="958"/>
      <c r="AX30" s="958"/>
      <c r="AY30" s="958"/>
      <c r="AZ30" s="1028" t="s">
        <v>549</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206</v>
      </c>
      <c r="R31" s="1026"/>
      <c r="S31" s="1026"/>
      <c r="T31" s="1026"/>
      <c r="U31" s="1026"/>
      <c r="V31" s="1026">
        <v>201</v>
      </c>
      <c r="W31" s="1026"/>
      <c r="X31" s="1026"/>
      <c r="Y31" s="1026"/>
      <c r="Z31" s="1026"/>
      <c r="AA31" s="1026">
        <v>5</v>
      </c>
      <c r="AB31" s="1026"/>
      <c r="AC31" s="1026"/>
      <c r="AD31" s="1026"/>
      <c r="AE31" s="1027"/>
      <c r="AF31" s="1022">
        <v>42</v>
      </c>
      <c r="AG31" s="1023"/>
      <c r="AH31" s="1023"/>
      <c r="AI31" s="1023"/>
      <c r="AJ31" s="1024"/>
      <c r="AK31" s="967">
        <v>228</v>
      </c>
      <c r="AL31" s="958"/>
      <c r="AM31" s="958"/>
      <c r="AN31" s="958"/>
      <c r="AO31" s="958"/>
      <c r="AP31" s="958">
        <v>737</v>
      </c>
      <c r="AQ31" s="958"/>
      <c r="AR31" s="958"/>
      <c r="AS31" s="958"/>
      <c r="AT31" s="958"/>
      <c r="AU31" s="958">
        <v>653</v>
      </c>
      <c r="AV31" s="958"/>
      <c r="AW31" s="958"/>
      <c r="AX31" s="958"/>
      <c r="AY31" s="958"/>
      <c r="AZ31" s="1028" t="s">
        <v>549</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158</v>
      </c>
      <c r="R32" s="1026"/>
      <c r="S32" s="1026"/>
      <c r="T32" s="1026"/>
      <c r="U32" s="1026"/>
      <c r="V32" s="1026">
        <v>146</v>
      </c>
      <c r="W32" s="1026"/>
      <c r="X32" s="1026"/>
      <c r="Y32" s="1026"/>
      <c r="Z32" s="1026"/>
      <c r="AA32" s="1026">
        <v>12</v>
      </c>
      <c r="AB32" s="1026"/>
      <c r="AC32" s="1026"/>
      <c r="AD32" s="1026"/>
      <c r="AE32" s="1027"/>
      <c r="AF32" s="1022">
        <v>59</v>
      </c>
      <c r="AG32" s="1023"/>
      <c r="AH32" s="1023"/>
      <c r="AI32" s="1023"/>
      <c r="AJ32" s="1024"/>
      <c r="AK32" s="967">
        <v>150</v>
      </c>
      <c r="AL32" s="958"/>
      <c r="AM32" s="958"/>
      <c r="AN32" s="958"/>
      <c r="AO32" s="958"/>
      <c r="AP32" s="958">
        <v>412</v>
      </c>
      <c r="AQ32" s="958"/>
      <c r="AR32" s="958"/>
      <c r="AS32" s="958"/>
      <c r="AT32" s="958"/>
      <c r="AU32" s="958">
        <v>380</v>
      </c>
      <c r="AV32" s="958"/>
      <c r="AW32" s="958"/>
      <c r="AX32" s="958"/>
      <c r="AY32" s="958"/>
      <c r="AZ32" s="1028" t="s">
        <v>549</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43</v>
      </c>
      <c r="R33" s="1026"/>
      <c r="S33" s="1026"/>
      <c r="T33" s="1026"/>
      <c r="U33" s="1026"/>
      <c r="V33" s="1026">
        <v>41</v>
      </c>
      <c r="W33" s="1026"/>
      <c r="X33" s="1026"/>
      <c r="Y33" s="1026"/>
      <c r="Z33" s="1026"/>
      <c r="AA33" s="1026">
        <v>2</v>
      </c>
      <c r="AB33" s="1026"/>
      <c r="AC33" s="1026"/>
      <c r="AD33" s="1026"/>
      <c r="AE33" s="1027"/>
      <c r="AF33" s="1022">
        <v>11</v>
      </c>
      <c r="AG33" s="1023"/>
      <c r="AH33" s="1023"/>
      <c r="AI33" s="1023"/>
      <c r="AJ33" s="1024"/>
      <c r="AK33" s="967">
        <v>26</v>
      </c>
      <c r="AL33" s="958"/>
      <c r="AM33" s="958"/>
      <c r="AN33" s="958"/>
      <c r="AO33" s="958"/>
      <c r="AP33" s="958">
        <v>77</v>
      </c>
      <c r="AQ33" s="958"/>
      <c r="AR33" s="958"/>
      <c r="AS33" s="958"/>
      <c r="AT33" s="958"/>
      <c r="AU33" s="958">
        <v>77</v>
      </c>
      <c r="AV33" s="958"/>
      <c r="AW33" s="958"/>
      <c r="AX33" s="958"/>
      <c r="AY33" s="958"/>
      <c r="AZ33" s="1028" t="s">
        <v>549</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149</v>
      </c>
      <c r="AG63" s="946"/>
      <c r="AH63" s="946"/>
      <c r="AI63" s="946"/>
      <c r="AJ63" s="1009"/>
      <c r="AK63" s="1010"/>
      <c r="AL63" s="950"/>
      <c r="AM63" s="950"/>
      <c r="AN63" s="950"/>
      <c r="AO63" s="950"/>
      <c r="AP63" s="946">
        <v>1235</v>
      </c>
      <c r="AQ63" s="946"/>
      <c r="AR63" s="946"/>
      <c r="AS63" s="946"/>
      <c r="AT63" s="946"/>
      <c r="AU63" s="946">
        <v>1226</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550</v>
      </c>
      <c r="C68" s="973"/>
      <c r="D68" s="973"/>
      <c r="E68" s="973"/>
      <c r="F68" s="973"/>
      <c r="G68" s="973"/>
      <c r="H68" s="973"/>
      <c r="I68" s="973"/>
      <c r="J68" s="973"/>
      <c r="K68" s="973"/>
      <c r="L68" s="973"/>
      <c r="M68" s="973"/>
      <c r="N68" s="973"/>
      <c r="O68" s="973"/>
      <c r="P68" s="974"/>
      <c r="Q68" s="975">
        <v>667</v>
      </c>
      <c r="R68" s="969"/>
      <c r="S68" s="969"/>
      <c r="T68" s="969"/>
      <c r="U68" s="969"/>
      <c r="V68" s="969">
        <v>641</v>
      </c>
      <c r="W68" s="969"/>
      <c r="X68" s="969"/>
      <c r="Y68" s="969"/>
      <c r="Z68" s="969"/>
      <c r="AA68" s="969">
        <v>26</v>
      </c>
      <c r="AB68" s="969"/>
      <c r="AC68" s="969"/>
      <c r="AD68" s="969"/>
      <c r="AE68" s="969"/>
      <c r="AF68" s="969">
        <v>26</v>
      </c>
      <c r="AG68" s="969"/>
      <c r="AH68" s="969"/>
      <c r="AI68" s="969"/>
      <c r="AJ68" s="969"/>
      <c r="AK68" s="969" t="s">
        <v>549</v>
      </c>
      <c r="AL68" s="969"/>
      <c r="AM68" s="969"/>
      <c r="AN68" s="969"/>
      <c r="AO68" s="969"/>
      <c r="AP68" s="969" t="s">
        <v>549</v>
      </c>
      <c r="AQ68" s="969"/>
      <c r="AR68" s="969"/>
      <c r="AS68" s="969"/>
      <c r="AT68" s="969"/>
      <c r="AU68" s="969" t="s">
        <v>549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551</v>
      </c>
      <c r="C69" s="962"/>
      <c r="D69" s="962"/>
      <c r="E69" s="962"/>
      <c r="F69" s="962"/>
      <c r="G69" s="962"/>
      <c r="H69" s="962"/>
      <c r="I69" s="962"/>
      <c r="J69" s="962"/>
      <c r="K69" s="962"/>
      <c r="L69" s="962"/>
      <c r="M69" s="962"/>
      <c r="N69" s="962"/>
      <c r="O69" s="962"/>
      <c r="P69" s="963"/>
      <c r="Q69" s="964">
        <v>103</v>
      </c>
      <c r="R69" s="958"/>
      <c r="S69" s="958"/>
      <c r="T69" s="958"/>
      <c r="U69" s="958"/>
      <c r="V69" s="958">
        <v>103</v>
      </c>
      <c r="W69" s="958"/>
      <c r="X69" s="958"/>
      <c r="Y69" s="958"/>
      <c r="Z69" s="958"/>
      <c r="AA69" s="958">
        <v>0</v>
      </c>
      <c r="AB69" s="958"/>
      <c r="AC69" s="958"/>
      <c r="AD69" s="958"/>
      <c r="AE69" s="958"/>
      <c r="AF69" s="958">
        <v>0</v>
      </c>
      <c r="AG69" s="958"/>
      <c r="AH69" s="958"/>
      <c r="AI69" s="958"/>
      <c r="AJ69" s="958"/>
      <c r="AK69" s="958" t="s">
        <v>549</v>
      </c>
      <c r="AL69" s="958"/>
      <c r="AM69" s="958"/>
      <c r="AN69" s="958"/>
      <c r="AO69" s="958"/>
      <c r="AP69" s="958" t="s">
        <v>549</v>
      </c>
      <c r="AQ69" s="958"/>
      <c r="AR69" s="958"/>
      <c r="AS69" s="958"/>
      <c r="AT69" s="958"/>
      <c r="AU69" s="958" t="s">
        <v>549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552</v>
      </c>
      <c r="C70" s="962"/>
      <c r="D70" s="962"/>
      <c r="E70" s="962"/>
      <c r="F70" s="962"/>
      <c r="G70" s="962"/>
      <c r="H70" s="962"/>
      <c r="I70" s="962"/>
      <c r="J70" s="962"/>
      <c r="K70" s="962"/>
      <c r="L70" s="962"/>
      <c r="M70" s="962"/>
      <c r="N70" s="962"/>
      <c r="O70" s="962"/>
      <c r="P70" s="963"/>
      <c r="Q70" s="964">
        <v>7139</v>
      </c>
      <c r="R70" s="958"/>
      <c r="S70" s="958"/>
      <c r="T70" s="958"/>
      <c r="U70" s="958"/>
      <c r="V70" s="958">
        <v>6167</v>
      </c>
      <c r="W70" s="958"/>
      <c r="X70" s="958"/>
      <c r="Y70" s="958"/>
      <c r="Z70" s="958"/>
      <c r="AA70" s="958">
        <v>972</v>
      </c>
      <c r="AB70" s="958"/>
      <c r="AC70" s="958"/>
      <c r="AD70" s="958"/>
      <c r="AE70" s="958"/>
      <c r="AF70" s="958">
        <v>972</v>
      </c>
      <c r="AG70" s="958"/>
      <c r="AH70" s="958"/>
      <c r="AI70" s="958"/>
      <c r="AJ70" s="958"/>
      <c r="AK70" s="958" t="s">
        <v>549</v>
      </c>
      <c r="AL70" s="958"/>
      <c r="AM70" s="958"/>
      <c r="AN70" s="958"/>
      <c r="AO70" s="958"/>
      <c r="AP70" s="958" t="s">
        <v>549</v>
      </c>
      <c r="AQ70" s="958"/>
      <c r="AR70" s="958"/>
      <c r="AS70" s="958"/>
      <c r="AT70" s="958"/>
      <c r="AU70" s="958" t="s">
        <v>549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553</v>
      </c>
      <c r="C71" s="962"/>
      <c r="D71" s="962"/>
      <c r="E71" s="962"/>
      <c r="F71" s="962"/>
      <c r="G71" s="962"/>
      <c r="H71" s="962"/>
      <c r="I71" s="962"/>
      <c r="J71" s="962"/>
      <c r="K71" s="962"/>
      <c r="L71" s="962"/>
      <c r="M71" s="962"/>
      <c r="N71" s="962"/>
      <c r="O71" s="962"/>
      <c r="P71" s="963"/>
      <c r="Q71" s="964">
        <v>2063</v>
      </c>
      <c r="R71" s="958"/>
      <c r="S71" s="958"/>
      <c r="T71" s="958"/>
      <c r="U71" s="958"/>
      <c r="V71" s="958">
        <v>1802</v>
      </c>
      <c r="W71" s="958"/>
      <c r="X71" s="958"/>
      <c r="Y71" s="958"/>
      <c r="Z71" s="958"/>
      <c r="AA71" s="958">
        <v>261</v>
      </c>
      <c r="AB71" s="958"/>
      <c r="AC71" s="958"/>
      <c r="AD71" s="958"/>
      <c r="AE71" s="958"/>
      <c r="AF71" s="958">
        <v>261</v>
      </c>
      <c r="AG71" s="958"/>
      <c r="AH71" s="958"/>
      <c r="AI71" s="958"/>
      <c r="AJ71" s="958"/>
      <c r="AK71" s="958" t="s">
        <v>549</v>
      </c>
      <c r="AL71" s="958"/>
      <c r="AM71" s="958"/>
      <c r="AN71" s="958"/>
      <c r="AO71" s="958"/>
      <c r="AP71" s="958" t="s">
        <v>549</v>
      </c>
      <c r="AQ71" s="958"/>
      <c r="AR71" s="958"/>
      <c r="AS71" s="958"/>
      <c r="AT71" s="958"/>
      <c r="AU71" s="958" t="s">
        <v>549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554</v>
      </c>
      <c r="C72" s="962"/>
      <c r="D72" s="962"/>
      <c r="E72" s="962"/>
      <c r="F72" s="962"/>
      <c r="G72" s="962"/>
      <c r="H72" s="962"/>
      <c r="I72" s="962"/>
      <c r="J72" s="962"/>
      <c r="K72" s="962"/>
      <c r="L72" s="962"/>
      <c r="M72" s="962"/>
      <c r="N72" s="962"/>
      <c r="O72" s="962"/>
      <c r="P72" s="963"/>
      <c r="Q72" s="964">
        <v>1017156</v>
      </c>
      <c r="R72" s="958"/>
      <c r="S72" s="958"/>
      <c r="T72" s="958"/>
      <c r="U72" s="958"/>
      <c r="V72" s="958">
        <v>995709</v>
      </c>
      <c r="W72" s="958"/>
      <c r="X72" s="958"/>
      <c r="Y72" s="958"/>
      <c r="Z72" s="958"/>
      <c r="AA72" s="958">
        <v>21447</v>
      </c>
      <c r="AB72" s="958"/>
      <c r="AC72" s="958"/>
      <c r="AD72" s="958"/>
      <c r="AE72" s="958"/>
      <c r="AF72" s="958">
        <v>21447</v>
      </c>
      <c r="AG72" s="958"/>
      <c r="AH72" s="958"/>
      <c r="AI72" s="958"/>
      <c r="AJ72" s="958"/>
      <c r="AK72" s="958">
        <v>1</v>
      </c>
      <c r="AL72" s="958"/>
      <c r="AM72" s="958"/>
      <c r="AN72" s="958"/>
      <c r="AO72" s="958"/>
      <c r="AP72" s="958" t="s">
        <v>549</v>
      </c>
      <c r="AQ72" s="958"/>
      <c r="AR72" s="958"/>
      <c r="AS72" s="958"/>
      <c r="AT72" s="958"/>
      <c r="AU72" s="958" t="s">
        <v>549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555</v>
      </c>
      <c r="C73" s="962"/>
      <c r="D73" s="962"/>
      <c r="E73" s="962"/>
      <c r="F73" s="962"/>
      <c r="G73" s="962"/>
      <c r="H73" s="962"/>
      <c r="I73" s="962"/>
      <c r="J73" s="962"/>
      <c r="K73" s="962"/>
      <c r="L73" s="962"/>
      <c r="M73" s="962"/>
      <c r="N73" s="962"/>
      <c r="O73" s="962"/>
      <c r="P73" s="963"/>
      <c r="Q73" s="964">
        <v>10100</v>
      </c>
      <c r="R73" s="958"/>
      <c r="S73" s="958"/>
      <c r="T73" s="958"/>
      <c r="U73" s="958"/>
      <c r="V73" s="958">
        <v>9911</v>
      </c>
      <c r="W73" s="958"/>
      <c r="X73" s="958"/>
      <c r="Y73" s="958"/>
      <c r="Z73" s="958"/>
      <c r="AA73" s="958">
        <v>190</v>
      </c>
      <c r="AB73" s="958"/>
      <c r="AC73" s="958"/>
      <c r="AD73" s="958"/>
      <c r="AE73" s="958"/>
      <c r="AF73" s="958">
        <v>190</v>
      </c>
      <c r="AG73" s="958"/>
      <c r="AH73" s="958"/>
      <c r="AI73" s="958"/>
      <c r="AJ73" s="958"/>
      <c r="AK73" s="958">
        <v>59</v>
      </c>
      <c r="AL73" s="958"/>
      <c r="AM73" s="958"/>
      <c r="AN73" s="958"/>
      <c r="AO73" s="958"/>
      <c r="AP73" s="958" t="s">
        <v>549</v>
      </c>
      <c r="AQ73" s="958"/>
      <c r="AR73" s="958"/>
      <c r="AS73" s="958"/>
      <c r="AT73" s="958"/>
      <c r="AU73" s="958" t="s">
        <v>549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556</v>
      </c>
      <c r="C74" s="962"/>
      <c r="D74" s="962"/>
      <c r="E74" s="962"/>
      <c r="F74" s="962"/>
      <c r="G74" s="962"/>
      <c r="H74" s="962"/>
      <c r="I74" s="962"/>
      <c r="J74" s="962"/>
      <c r="K74" s="962"/>
      <c r="L74" s="962"/>
      <c r="M74" s="962"/>
      <c r="N74" s="962"/>
      <c r="O74" s="962"/>
      <c r="P74" s="963"/>
      <c r="Q74" s="964">
        <v>56045</v>
      </c>
      <c r="R74" s="958"/>
      <c r="S74" s="958"/>
      <c r="T74" s="958"/>
      <c r="U74" s="958"/>
      <c r="V74" s="958">
        <v>55253</v>
      </c>
      <c r="W74" s="958"/>
      <c r="X74" s="958"/>
      <c r="Y74" s="958"/>
      <c r="Z74" s="958"/>
      <c r="AA74" s="958">
        <v>792</v>
      </c>
      <c r="AB74" s="958"/>
      <c r="AC74" s="958"/>
      <c r="AD74" s="958"/>
      <c r="AE74" s="958"/>
      <c r="AF74" s="968">
        <v>792</v>
      </c>
      <c r="AG74" s="966"/>
      <c r="AH74" s="966"/>
      <c r="AI74" s="966"/>
      <c r="AJ74" s="967"/>
      <c r="AK74" s="958">
        <v>8352</v>
      </c>
      <c r="AL74" s="958"/>
      <c r="AM74" s="958"/>
      <c r="AN74" s="958"/>
      <c r="AO74" s="958"/>
      <c r="AP74" s="958" t="s">
        <v>549</v>
      </c>
      <c r="AQ74" s="958"/>
      <c r="AR74" s="958"/>
      <c r="AS74" s="958"/>
      <c r="AT74" s="958"/>
      <c r="AU74" s="958" t="s">
        <v>549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23688</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30</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401027</v>
      </c>
      <c r="AB110" s="876"/>
      <c r="AC110" s="876"/>
      <c r="AD110" s="876"/>
      <c r="AE110" s="877"/>
      <c r="AF110" s="878">
        <v>409758</v>
      </c>
      <c r="AG110" s="876"/>
      <c r="AH110" s="876"/>
      <c r="AI110" s="876"/>
      <c r="AJ110" s="877"/>
      <c r="AK110" s="878">
        <v>446805</v>
      </c>
      <c r="AL110" s="876"/>
      <c r="AM110" s="876"/>
      <c r="AN110" s="876"/>
      <c r="AO110" s="877"/>
      <c r="AP110" s="879">
        <v>23.2</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4012765</v>
      </c>
      <c r="BR110" s="829"/>
      <c r="BS110" s="829"/>
      <c r="BT110" s="829"/>
      <c r="BU110" s="829"/>
      <c r="BV110" s="829">
        <v>3843682</v>
      </c>
      <c r="BW110" s="829"/>
      <c r="BX110" s="829"/>
      <c r="BY110" s="829"/>
      <c r="BZ110" s="829"/>
      <c r="CA110" s="829">
        <v>3641857</v>
      </c>
      <c r="CB110" s="829"/>
      <c r="CC110" s="829"/>
      <c r="CD110" s="829"/>
      <c r="CE110" s="829"/>
      <c r="CF110" s="853">
        <v>189</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1152769</v>
      </c>
      <c r="BR112" s="804"/>
      <c r="BS112" s="804"/>
      <c r="BT112" s="804"/>
      <c r="BU112" s="804"/>
      <c r="BV112" s="804">
        <v>1138494</v>
      </c>
      <c r="BW112" s="804"/>
      <c r="BX112" s="804"/>
      <c r="BY112" s="804"/>
      <c r="BZ112" s="804"/>
      <c r="CA112" s="804">
        <v>1119500</v>
      </c>
      <c r="CB112" s="804"/>
      <c r="CC112" s="804"/>
      <c r="CD112" s="804"/>
      <c r="CE112" s="804"/>
      <c r="CF112" s="862">
        <v>58.1</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102747</v>
      </c>
      <c r="AB113" s="906"/>
      <c r="AC113" s="906"/>
      <c r="AD113" s="906"/>
      <c r="AE113" s="907"/>
      <c r="AF113" s="908">
        <v>126186</v>
      </c>
      <c r="AG113" s="906"/>
      <c r="AH113" s="906"/>
      <c r="AI113" s="906"/>
      <c r="AJ113" s="907"/>
      <c r="AK113" s="908">
        <v>117387</v>
      </c>
      <c r="AL113" s="906"/>
      <c r="AM113" s="906"/>
      <c r="AN113" s="906"/>
      <c r="AO113" s="907"/>
      <c r="AP113" s="909">
        <v>6.1</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1257506</v>
      </c>
      <c r="BR114" s="804"/>
      <c r="BS114" s="804"/>
      <c r="BT114" s="804"/>
      <c r="BU114" s="804"/>
      <c r="BV114" s="804">
        <v>1216439</v>
      </c>
      <c r="BW114" s="804"/>
      <c r="BX114" s="804"/>
      <c r="BY114" s="804"/>
      <c r="BZ114" s="804"/>
      <c r="CA114" s="804">
        <v>1229636</v>
      </c>
      <c r="CB114" s="804"/>
      <c r="CC114" s="804"/>
      <c r="CD114" s="804"/>
      <c r="CE114" s="804"/>
      <c r="CF114" s="862">
        <v>63.8</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57</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503831</v>
      </c>
      <c r="AB117" s="890"/>
      <c r="AC117" s="890"/>
      <c r="AD117" s="890"/>
      <c r="AE117" s="891"/>
      <c r="AF117" s="892">
        <v>535944</v>
      </c>
      <c r="AG117" s="890"/>
      <c r="AH117" s="890"/>
      <c r="AI117" s="890"/>
      <c r="AJ117" s="891"/>
      <c r="AK117" s="892">
        <v>564192</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6423040</v>
      </c>
      <c r="BR119" s="832"/>
      <c r="BS119" s="832"/>
      <c r="BT119" s="832"/>
      <c r="BU119" s="832"/>
      <c r="BV119" s="832">
        <v>6198615</v>
      </c>
      <c r="BW119" s="832"/>
      <c r="BX119" s="832"/>
      <c r="BY119" s="832"/>
      <c r="BZ119" s="832"/>
      <c r="CA119" s="832">
        <v>5990993</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3538929</v>
      </c>
      <c r="BR120" s="829"/>
      <c r="BS120" s="829"/>
      <c r="BT120" s="829"/>
      <c r="BU120" s="829"/>
      <c r="BV120" s="829">
        <v>3039900</v>
      </c>
      <c r="BW120" s="829"/>
      <c r="BX120" s="829"/>
      <c r="BY120" s="829"/>
      <c r="BZ120" s="829"/>
      <c r="CA120" s="829">
        <v>2945910</v>
      </c>
      <c r="CB120" s="829"/>
      <c r="CC120" s="829"/>
      <c r="CD120" s="829"/>
      <c r="CE120" s="829"/>
      <c r="CF120" s="853">
        <v>152.9</v>
      </c>
      <c r="CG120" s="854"/>
      <c r="CH120" s="854"/>
      <c r="CI120" s="854"/>
      <c r="CJ120" s="854"/>
      <c r="CK120" s="855" t="s">
        <v>445</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560577</v>
      </c>
      <c r="DH120" s="829"/>
      <c r="DI120" s="829"/>
      <c r="DJ120" s="829"/>
      <c r="DK120" s="829"/>
      <c r="DL120" s="829">
        <v>602378</v>
      </c>
      <c r="DM120" s="829"/>
      <c r="DN120" s="829"/>
      <c r="DO120" s="829"/>
      <c r="DP120" s="829"/>
      <c r="DQ120" s="829">
        <v>653011</v>
      </c>
      <c r="DR120" s="829"/>
      <c r="DS120" s="829"/>
      <c r="DT120" s="829"/>
      <c r="DU120" s="829"/>
      <c r="DV120" s="830">
        <v>33.9</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488315</v>
      </c>
      <c r="DH121" s="804"/>
      <c r="DI121" s="804"/>
      <c r="DJ121" s="804"/>
      <c r="DK121" s="804"/>
      <c r="DL121" s="804">
        <v>439592</v>
      </c>
      <c r="DM121" s="804"/>
      <c r="DN121" s="804"/>
      <c r="DO121" s="804"/>
      <c r="DP121" s="804"/>
      <c r="DQ121" s="804">
        <v>380436</v>
      </c>
      <c r="DR121" s="804"/>
      <c r="DS121" s="804"/>
      <c r="DT121" s="804"/>
      <c r="DU121" s="804"/>
      <c r="DV121" s="781">
        <v>19.7</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3482611</v>
      </c>
      <c r="BR122" s="832"/>
      <c r="BS122" s="832"/>
      <c r="BT122" s="832"/>
      <c r="BU122" s="832"/>
      <c r="BV122" s="832">
        <v>3386661</v>
      </c>
      <c r="BW122" s="832"/>
      <c r="BX122" s="832"/>
      <c r="BY122" s="832"/>
      <c r="BZ122" s="832"/>
      <c r="CA122" s="832">
        <v>3188422</v>
      </c>
      <c r="CB122" s="832"/>
      <c r="CC122" s="832"/>
      <c r="CD122" s="832"/>
      <c r="CE122" s="832"/>
      <c r="CF122" s="833">
        <v>165.5</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92842</v>
      </c>
      <c r="DH122" s="804"/>
      <c r="DI122" s="804"/>
      <c r="DJ122" s="804"/>
      <c r="DK122" s="804"/>
      <c r="DL122" s="804">
        <v>86322</v>
      </c>
      <c r="DM122" s="804"/>
      <c r="DN122" s="804"/>
      <c r="DO122" s="804"/>
      <c r="DP122" s="804"/>
      <c r="DQ122" s="804">
        <v>76700</v>
      </c>
      <c r="DR122" s="804"/>
      <c r="DS122" s="804"/>
      <c r="DT122" s="804"/>
      <c r="DU122" s="804"/>
      <c r="DV122" s="781">
        <v>4</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7021540</v>
      </c>
      <c r="BR123" s="820"/>
      <c r="BS123" s="820"/>
      <c r="BT123" s="820"/>
      <c r="BU123" s="820"/>
      <c r="BV123" s="820">
        <v>6426561</v>
      </c>
      <c r="BW123" s="820"/>
      <c r="BX123" s="820"/>
      <c r="BY123" s="820"/>
      <c r="BZ123" s="820"/>
      <c r="CA123" s="820">
        <v>6134332</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v>11035</v>
      </c>
      <c r="DH123" s="767"/>
      <c r="DI123" s="767"/>
      <c r="DJ123" s="767"/>
      <c r="DK123" s="768"/>
      <c r="DL123" s="769">
        <v>10202</v>
      </c>
      <c r="DM123" s="767"/>
      <c r="DN123" s="767"/>
      <c r="DO123" s="767"/>
      <c r="DP123" s="768"/>
      <c r="DQ123" s="769">
        <v>9353</v>
      </c>
      <c r="DR123" s="767"/>
      <c r="DS123" s="767"/>
      <c r="DT123" s="767"/>
      <c r="DU123" s="768"/>
      <c r="DV123" s="811">
        <v>0.5</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t="s">
        <v>122</v>
      </c>
      <c r="AB128" s="788"/>
      <c r="AC128" s="788"/>
      <c r="AD128" s="788"/>
      <c r="AE128" s="789"/>
      <c r="AF128" s="790">
        <v>52</v>
      </c>
      <c r="AG128" s="788"/>
      <c r="AH128" s="788"/>
      <c r="AI128" s="788"/>
      <c r="AJ128" s="789"/>
      <c r="AK128" s="790">
        <v>52</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2367935</v>
      </c>
      <c r="AB129" s="767"/>
      <c r="AC129" s="767"/>
      <c r="AD129" s="767"/>
      <c r="AE129" s="768"/>
      <c r="AF129" s="769">
        <v>2247589</v>
      </c>
      <c r="AG129" s="767"/>
      <c r="AH129" s="767"/>
      <c r="AI129" s="767"/>
      <c r="AJ129" s="768"/>
      <c r="AK129" s="769">
        <v>2259540</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339068</v>
      </c>
      <c r="AB130" s="767"/>
      <c r="AC130" s="767"/>
      <c r="AD130" s="767"/>
      <c r="AE130" s="768"/>
      <c r="AF130" s="769">
        <v>341252</v>
      </c>
      <c r="AG130" s="767"/>
      <c r="AH130" s="767"/>
      <c r="AI130" s="767"/>
      <c r="AJ130" s="768"/>
      <c r="AK130" s="769">
        <v>333052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10.1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2028867</v>
      </c>
      <c r="AB131" s="751"/>
      <c r="AC131" s="751"/>
      <c r="AD131" s="751"/>
      <c r="AE131" s="752"/>
      <c r="AF131" s="753">
        <v>1906337</v>
      </c>
      <c r="AG131" s="751"/>
      <c r="AH131" s="751"/>
      <c r="AI131" s="751"/>
      <c r="AJ131" s="752"/>
      <c r="AK131" s="753">
        <v>1926488</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8.1209364639999997</v>
      </c>
      <c r="AB132" s="732"/>
      <c r="AC132" s="732"/>
      <c r="AD132" s="732"/>
      <c r="AE132" s="733"/>
      <c r="AF132" s="734">
        <v>10.21015697</v>
      </c>
      <c r="AG132" s="732"/>
      <c r="AH132" s="732"/>
      <c r="AI132" s="732"/>
      <c r="AJ132" s="733"/>
      <c r="AK132" s="734">
        <v>11.99529922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8.6999999999999993</v>
      </c>
      <c r="AB133" s="711"/>
      <c r="AC133" s="711"/>
      <c r="AD133" s="711"/>
      <c r="AE133" s="712"/>
      <c r="AF133" s="710">
        <v>9.1</v>
      </c>
      <c r="AG133" s="711"/>
      <c r="AH133" s="711"/>
      <c r="AI133" s="711"/>
      <c r="AJ133" s="712"/>
      <c r="AK133" s="710">
        <v>10.1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VHYiBwptBDREyPiZg4uNT6TcRR4hBZNSQq2NfPijxxNqR27YMKmb0V5hImHmeNTS9hSzYtyiu0ojs/gs17OJQ==" saltValue="zvhuunLJ0hvOeBTSS55w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Nk28wy42RgNXI03LVLaiD9wImjO1BeCtyFh+vIPMcBhgwCoB92iE8IFSLw+ofd1DBEZYZkFyIdgGCbIMi9inA==" saltValue="dNHI79kow4bm3tye3wFy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PWViHh4juPdF72cwZ9uFNJtOk1cPWJ+UwBamWQzgwWpkh5DNQ4QXxPG53y09yk/zbm5TrySCGt6nPjAq79dDA==" saltValue="MBTgfg9DdmL+hLuOKZJd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562922</v>
      </c>
      <c r="AP9" s="274">
        <v>202928</v>
      </c>
      <c r="AQ9" s="275">
        <v>273733</v>
      </c>
      <c r="AR9" s="276">
        <v>-25.9</v>
      </c>
    </row>
    <row r="10" spans="1:46" ht="13.5" customHeight="1" x14ac:dyDescent="0.2">
      <c r="A10" s="259"/>
      <c r="AK10" s="1117" t="s">
        <v>484</v>
      </c>
      <c r="AL10" s="1118"/>
      <c r="AM10" s="1118"/>
      <c r="AN10" s="1119"/>
      <c r="AO10" s="277">
        <v>22521</v>
      </c>
      <c r="AP10" s="277">
        <v>8119</v>
      </c>
      <c r="AQ10" s="278">
        <v>30345</v>
      </c>
      <c r="AR10" s="279">
        <v>-73.2</v>
      </c>
    </row>
    <row r="11" spans="1:46" ht="13.5" customHeight="1" x14ac:dyDescent="0.2">
      <c r="A11" s="259"/>
      <c r="AK11" s="1117" t="s">
        <v>485</v>
      </c>
      <c r="AL11" s="1118"/>
      <c r="AM11" s="1118"/>
      <c r="AN11" s="1119"/>
      <c r="AO11" s="277" t="s">
        <v>486</v>
      </c>
      <c r="AP11" s="277" t="s">
        <v>486</v>
      </c>
      <c r="AQ11" s="278">
        <v>4149</v>
      </c>
      <c r="AR11" s="279" t="s">
        <v>486</v>
      </c>
    </row>
    <row r="12" spans="1:46" ht="13.5" customHeight="1" x14ac:dyDescent="0.2">
      <c r="A12" s="259"/>
      <c r="AK12" s="1117" t="s">
        <v>487</v>
      </c>
      <c r="AL12" s="1118"/>
      <c r="AM12" s="1118"/>
      <c r="AN12" s="1119"/>
      <c r="AO12" s="277" t="s">
        <v>486</v>
      </c>
      <c r="AP12" s="277" t="s">
        <v>486</v>
      </c>
      <c r="AQ12" s="278" t="s">
        <v>486</v>
      </c>
      <c r="AR12" s="279" t="s">
        <v>486</v>
      </c>
    </row>
    <row r="13" spans="1:46" ht="13.5" customHeight="1" x14ac:dyDescent="0.2">
      <c r="A13" s="259"/>
      <c r="AK13" s="1117" t="s">
        <v>488</v>
      </c>
      <c r="AL13" s="1118"/>
      <c r="AM13" s="1118"/>
      <c r="AN13" s="1119"/>
      <c r="AO13" s="277">
        <v>6182</v>
      </c>
      <c r="AP13" s="277">
        <v>2229</v>
      </c>
      <c r="AQ13" s="278">
        <v>9494</v>
      </c>
      <c r="AR13" s="279">
        <v>-76.5</v>
      </c>
    </row>
    <row r="14" spans="1:46" ht="13.5" customHeight="1" x14ac:dyDescent="0.2">
      <c r="A14" s="259"/>
      <c r="AK14" s="1117" t="s">
        <v>489</v>
      </c>
      <c r="AL14" s="1118"/>
      <c r="AM14" s="1118"/>
      <c r="AN14" s="1119"/>
      <c r="AO14" s="277">
        <v>13840</v>
      </c>
      <c r="AP14" s="277">
        <v>4989</v>
      </c>
      <c r="AQ14" s="278">
        <v>5033</v>
      </c>
      <c r="AR14" s="279">
        <v>-0.9</v>
      </c>
    </row>
    <row r="15" spans="1:46" ht="13.5" customHeight="1" x14ac:dyDescent="0.2">
      <c r="A15" s="259"/>
      <c r="AK15" s="1120" t="s">
        <v>490</v>
      </c>
      <c r="AL15" s="1121"/>
      <c r="AM15" s="1121"/>
      <c r="AN15" s="1122"/>
      <c r="AO15" s="277">
        <v>-40154</v>
      </c>
      <c r="AP15" s="277">
        <v>-14475</v>
      </c>
      <c r="AQ15" s="278">
        <v>-17000</v>
      </c>
      <c r="AR15" s="279">
        <v>-14.9</v>
      </c>
    </row>
    <row r="16" spans="1:46" ht="13.2" x14ac:dyDescent="0.2">
      <c r="A16" s="259"/>
      <c r="AK16" s="1120" t="s">
        <v>177</v>
      </c>
      <c r="AL16" s="1121"/>
      <c r="AM16" s="1121"/>
      <c r="AN16" s="1122"/>
      <c r="AO16" s="277">
        <v>565311</v>
      </c>
      <c r="AP16" s="277">
        <v>203789</v>
      </c>
      <c r="AQ16" s="278">
        <v>305754</v>
      </c>
      <c r="AR16" s="279">
        <v>-33.299999999999997</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3" t="s">
        <v>495</v>
      </c>
      <c r="AL21" s="1124"/>
      <c r="AM21" s="1124"/>
      <c r="AN21" s="1125"/>
      <c r="AO21" s="289">
        <v>36.770000000000003</v>
      </c>
      <c r="AP21" s="290">
        <v>26.54</v>
      </c>
      <c r="AQ21" s="291">
        <v>10.23</v>
      </c>
      <c r="AS21" s="292"/>
      <c r="AT21" s="288"/>
    </row>
    <row r="22" spans="1:46" s="260" customFormat="1" ht="13.2" x14ac:dyDescent="0.2">
      <c r="A22" s="288"/>
      <c r="AK22" s="1123" t="s">
        <v>496</v>
      </c>
      <c r="AL22" s="1124"/>
      <c r="AM22" s="1124"/>
      <c r="AN22" s="1125"/>
      <c r="AO22" s="293">
        <v>93.8</v>
      </c>
      <c r="AP22" s="294">
        <v>93.9</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446805</v>
      </c>
      <c r="AP32" s="303">
        <v>161069</v>
      </c>
      <c r="AQ32" s="304">
        <v>170830</v>
      </c>
      <c r="AR32" s="305">
        <v>-5.7</v>
      </c>
    </row>
    <row r="33" spans="1:46" ht="13.5" customHeight="1" x14ac:dyDescent="0.2">
      <c r="A33" s="259"/>
      <c r="AK33" s="1107" t="s">
        <v>501</v>
      </c>
      <c r="AL33" s="1108"/>
      <c r="AM33" s="1108"/>
      <c r="AN33" s="1109"/>
      <c r="AO33" s="303" t="s">
        <v>486</v>
      </c>
      <c r="AP33" s="303" t="s">
        <v>486</v>
      </c>
      <c r="AQ33" s="304" t="s">
        <v>486</v>
      </c>
      <c r="AR33" s="305" t="s">
        <v>486</v>
      </c>
    </row>
    <row r="34" spans="1:46" ht="27" customHeight="1" x14ac:dyDescent="0.2">
      <c r="A34" s="259"/>
      <c r="AK34" s="1107" t="s">
        <v>502</v>
      </c>
      <c r="AL34" s="1108"/>
      <c r="AM34" s="1108"/>
      <c r="AN34" s="1109"/>
      <c r="AO34" s="303" t="s">
        <v>486</v>
      </c>
      <c r="AP34" s="303" t="s">
        <v>486</v>
      </c>
      <c r="AQ34" s="304" t="s">
        <v>486</v>
      </c>
      <c r="AR34" s="305" t="s">
        <v>486</v>
      </c>
    </row>
    <row r="35" spans="1:46" ht="27" customHeight="1" x14ac:dyDescent="0.2">
      <c r="A35" s="259"/>
      <c r="AK35" s="1107" t="s">
        <v>503</v>
      </c>
      <c r="AL35" s="1108"/>
      <c r="AM35" s="1108"/>
      <c r="AN35" s="1109"/>
      <c r="AO35" s="303">
        <v>117387</v>
      </c>
      <c r="AP35" s="303">
        <v>42317</v>
      </c>
      <c r="AQ35" s="304">
        <v>32606</v>
      </c>
      <c r="AR35" s="305">
        <v>29.8</v>
      </c>
    </row>
    <row r="36" spans="1:46" ht="27" customHeight="1" x14ac:dyDescent="0.2">
      <c r="A36" s="259"/>
      <c r="AK36" s="1107" t="s">
        <v>504</v>
      </c>
      <c r="AL36" s="1108"/>
      <c r="AM36" s="1108"/>
      <c r="AN36" s="1109"/>
      <c r="AO36" s="303" t="s">
        <v>486</v>
      </c>
      <c r="AP36" s="303" t="s">
        <v>486</v>
      </c>
      <c r="AQ36" s="304">
        <v>4875</v>
      </c>
      <c r="AR36" s="305" t="s">
        <v>486</v>
      </c>
    </row>
    <row r="37" spans="1:46" ht="13.5" customHeight="1" x14ac:dyDescent="0.2">
      <c r="A37" s="259"/>
      <c r="AK37" s="1107" t="s">
        <v>505</v>
      </c>
      <c r="AL37" s="1108"/>
      <c r="AM37" s="1108"/>
      <c r="AN37" s="1109"/>
      <c r="AO37" s="303" t="s">
        <v>486</v>
      </c>
      <c r="AP37" s="303" t="s">
        <v>486</v>
      </c>
      <c r="AQ37" s="304">
        <v>993</v>
      </c>
      <c r="AR37" s="305" t="s">
        <v>486</v>
      </c>
    </row>
    <row r="38" spans="1:46" ht="27" customHeight="1" x14ac:dyDescent="0.2">
      <c r="A38" s="259"/>
      <c r="AK38" s="1110" t="s">
        <v>506</v>
      </c>
      <c r="AL38" s="1111"/>
      <c r="AM38" s="1111"/>
      <c r="AN38" s="1112"/>
      <c r="AO38" s="306" t="s">
        <v>486</v>
      </c>
      <c r="AP38" s="306" t="s">
        <v>486</v>
      </c>
      <c r="AQ38" s="307">
        <v>50</v>
      </c>
      <c r="AR38" s="295" t="s">
        <v>486</v>
      </c>
      <c r="AS38" s="302"/>
    </row>
    <row r="39" spans="1:46" ht="13.2" x14ac:dyDescent="0.2">
      <c r="A39" s="259"/>
      <c r="AK39" s="1110" t="s">
        <v>507</v>
      </c>
      <c r="AL39" s="1111"/>
      <c r="AM39" s="1111"/>
      <c r="AN39" s="1112"/>
      <c r="AO39" s="303">
        <v>-52</v>
      </c>
      <c r="AP39" s="303">
        <v>-19</v>
      </c>
      <c r="AQ39" s="304">
        <v>-6626</v>
      </c>
      <c r="AR39" s="305">
        <v>-99.7</v>
      </c>
      <c r="AS39" s="302"/>
    </row>
    <row r="40" spans="1:46" ht="27" customHeight="1" x14ac:dyDescent="0.2">
      <c r="A40" s="259"/>
      <c r="AK40" s="1107" t="s">
        <v>508</v>
      </c>
      <c r="AL40" s="1108"/>
      <c r="AM40" s="1108"/>
      <c r="AN40" s="1109"/>
      <c r="AO40" s="303">
        <v>-333052</v>
      </c>
      <c r="AP40" s="303">
        <v>-120062</v>
      </c>
      <c r="AQ40" s="304">
        <v>-145454</v>
      </c>
      <c r="AR40" s="305">
        <v>-17.5</v>
      </c>
      <c r="AS40" s="302"/>
    </row>
    <row r="41" spans="1:46" ht="13.2" x14ac:dyDescent="0.2">
      <c r="A41" s="259"/>
      <c r="AK41" s="1113" t="s">
        <v>287</v>
      </c>
      <c r="AL41" s="1114"/>
      <c r="AM41" s="1114"/>
      <c r="AN41" s="1115"/>
      <c r="AO41" s="303">
        <v>231088</v>
      </c>
      <c r="AP41" s="303">
        <v>83305</v>
      </c>
      <c r="AQ41" s="304">
        <v>57274</v>
      </c>
      <c r="AR41" s="305">
        <v>45.4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591695</v>
      </c>
      <c r="AN51" s="325">
        <v>188799</v>
      </c>
      <c r="AO51" s="326">
        <v>-16.5</v>
      </c>
      <c r="AP51" s="327">
        <v>316937</v>
      </c>
      <c r="AQ51" s="328">
        <v>9.4</v>
      </c>
      <c r="AR51" s="329">
        <v>-25.9</v>
      </c>
    </row>
    <row r="52" spans="1:44" ht="13.2" x14ac:dyDescent="0.2">
      <c r="A52" s="259"/>
      <c r="AK52" s="330"/>
      <c r="AL52" s="331" t="s">
        <v>518</v>
      </c>
      <c r="AM52" s="332">
        <v>542254</v>
      </c>
      <c r="AN52" s="333">
        <v>173023</v>
      </c>
      <c r="AO52" s="334">
        <v>173.5</v>
      </c>
      <c r="AP52" s="335">
        <v>199150</v>
      </c>
      <c r="AQ52" s="336">
        <v>27.5</v>
      </c>
      <c r="AR52" s="337">
        <v>146</v>
      </c>
    </row>
    <row r="53" spans="1:44" ht="13.2" x14ac:dyDescent="0.2">
      <c r="A53" s="259"/>
      <c r="AK53" s="315" t="s">
        <v>519</v>
      </c>
      <c r="AL53" s="316"/>
      <c r="AM53" s="324">
        <v>528099</v>
      </c>
      <c r="AN53" s="325">
        <v>173034</v>
      </c>
      <c r="AO53" s="326">
        <v>-8.4</v>
      </c>
      <c r="AP53" s="327">
        <v>332350</v>
      </c>
      <c r="AQ53" s="328">
        <v>4.9000000000000004</v>
      </c>
      <c r="AR53" s="329">
        <v>-13.3</v>
      </c>
    </row>
    <row r="54" spans="1:44" ht="13.2" x14ac:dyDescent="0.2">
      <c r="A54" s="259"/>
      <c r="AK54" s="330"/>
      <c r="AL54" s="331" t="s">
        <v>518</v>
      </c>
      <c r="AM54" s="332">
        <v>528099</v>
      </c>
      <c r="AN54" s="333">
        <v>173034</v>
      </c>
      <c r="AO54" s="334">
        <v>0</v>
      </c>
      <c r="AP54" s="335">
        <v>200453</v>
      </c>
      <c r="AQ54" s="336">
        <v>0.7</v>
      </c>
      <c r="AR54" s="337">
        <v>-0.7</v>
      </c>
    </row>
    <row r="55" spans="1:44" ht="13.2" x14ac:dyDescent="0.2">
      <c r="A55" s="259"/>
      <c r="AK55" s="315" t="s">
        <v>520</v>
      </c>
      <c r="AL55" s="316"/>
      <c r="AM55" s="324">
        <v>383479</v>
      </c>
      <c r="AN55" s="325">
        <v>130657</v>
      </c>
      <c r="AO55" s="326">
        <v>-24.5</v>
      </c>
      <c r="AP55" s="327">
        <v>362690</v>
      </c>
      <c r="AQ55" s="328">
        <v>9.1</v>
      </c>
      <c r="AR55" s="329">
        <v>-33.6</v>
      </c>
    </row>
    <row r="56" spans="1:44" ht="13.2" x14ac:dyDescent="0.2">
      <c r="A56" s="259"/>
      <c r="AK56" s="330"/>
      <c r="AL56" s="331" t="s">
        <v>518</v>
      </c>
      <c r="AM56" s="332">
        <v>364158</v>
      </c>
      <c r="AN56" s="333">
        <v>124074</v>
      </c>
      <c r="AO56" s="334">
        <v>-28.3</v>
      </c>
      <c r="AP56" s="335">
        <v>172580</v>
      </c>
      <c r="AQ56" s="336">
        <v>-13.9</v>
      </c>
      <c r="AR56" s="337">
        <v>-14.4</v>
      </c>
    </row>
    <row r="57" spans="1:44" ht="13.2" x14ac:dyDescent="0.2">
      <c r="A57" s="259"/>
      <c r="AK57" s="315" t="s">
        <v>521</v>
      </c>
      <c r="AL57" s="316"/>
      <c r="AM57" s="324">
        <v>251886</v>
      </c>
      <c r="AN57" s="325">
        <v>88381</v>
      </c>
      <c r="AO57" s="326">
        <v>-32.4</v>
      </c>
      <c r="AP57" s="327">
        <v>296093</v>
      </c>
      <c r="AQ57" s="328">
        <v>-18.399999999999999</v>
      </c>
      <c r="AR57" s="329">
        <v>-14</v>
      </c>
    </row>
    <row r="58" spans="1:44" ht="13.2" x14ac:dyDescent="0.2">
      <c r="A58" s="259"/>
      <c r="AK58" s="330"/>
      <c r="AL58" s="331" t="s">
        <v>518</v>
      </c>
      <c r="AM58" s="332">
        <v>245942</v>
      </c>
      <c r="AN58" s="333">
        <v>86295</v>
      </c>
      <c r="AO58" s="334">
        <v>-30.4</v>
      </c>
      <c r="AP58" s="335">
        <v>140545</v>
      </c>
      <c r="AQ58" s="336">
        <v>-18.600000000000001</v>
      </c>
      <c r="AR58" s="337">
        <v>-11.8</v>
      </c>
    </row>
    <row r="59" spans="1:44" ht="13.2" x14ac:dyDescent="0.2">
      <c r="A59" s="259"/>
      <c r="AK59" s="315" t="s">
        <v>522</v>
      </c>
      <c r="AL59" s="316"/>
      <c r="AM59" s="324">
        <v>326684</v>
      </c>
      <c r="AN59" s="325">
        <v>117766</v>
      </c>
      <c r="AO59" s="326">
        <v>33.200000000000003</v>
      </c>
      <c r="AP59" s="327">
        <v>308655</v>
      </c>
      <c r="AQ59" s="328">
        <v>4.2</v>
      </c>
      <c r="AR59" s="329">
        <v>29</v>
      </c>
    </row>
    <row r="60" spans="1:44" ht="13.2" x14ac:dyDescent="0.2">
      <c r="A60" s="259"/>
      <c r="AK60" s="330"/>
      <c r="AL60" s="331" t="s">
        <v>518</v>
      </c>
      <c r="AM60" s="332">
        <v>302810</v>
      </c>
      <c r="AN60" s="333">
        <v>109160</v>
      </c>
      <c r="AO60" s="334">
        <v>26.5</v>
      </c>
      <c r="AP60" s="335">
        <v>169887</v>
      </c>
      <c r="AQ60" s="336">
        <v>20.9</v>
      </c>
      <c r="AR60" s="337">
        <v>5.6</v>
      </c>
    </row>
    <row r="61" spans="1:44" ht="13.2" x14ac:dyDescent="0.2">
      <c r="A61" s="259"/>
      <c r="AK61" s="315" t="s">
        <v>523</v>
      </c>
      <c r="AL61" s="338"/>
      <c r="AM61" s="324">
        <v>416369</v>
      </c>
      <c r="AN61" s="325">
        <v>139727</v>
      </c>
      <c r="AO61" s="326">
        <v>-9.6999999999999993</v>
      </c>
      <c r="AP61" s="327">
        <v>323345</v>
      </c>
      <c r="AQ61" s="339">
        <v>1.8</v>
      </c>
      <c r="AR61" s="329">
        <v>-11.5</v>
      </c>
    </row>
    <row r="62" spans="1:44" ht="13.2" x14ac:dyDescent="0.2">
      <c r="A62" s="259"/>
      <c r="AK62" s="330"/>
      <c r="AL62" s="331" t="s">
        <v>518</v>
      </c>
      <c r="AM62" s="332">
        <v>396653</v>
      </c>
      <c r="AN62" s="333">
        <v>133117</v>
      </c>
      <c r="AO62" s="334">
        <v>28.3</v>
      </c>
      <c r="AP62" s="335">
        <v>176523</v>
      </c>
      <c r="AQ62" s="336">
        <v>3.3</v>
      </c>
      <c r="AR62" s="337">
        <v>25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odTFCNYMFgHub/gHZURT4Bbz9++PBmHRPcsStMPyjLz+0nbTp6U6NgBLqtwHOUaoIbh6bWdrNIIqhu9v/XeIA==" saltValue="WQvSfZGxoYUsKIxDUoJj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0lgl2T6WCYTzAsQHH9YWzPISZp01zdB7prAno/oD2zprE0KxBKPimwLaTupA3R9nkGXYY8122Mnnl5Nwuk1rNw==" saltValue="q13tiwnMZ1wkwJQHel1z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vI9MNJE+rkHMe4GEdeYs7N9mnIu9QerL/jZShaVoUx98Il6eXVStm1mbrK6uYtCctjQkuihWjLgPdjWJxsmZXA==" saltValue="GsSvRe4gW71gUV+DJTCC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100.65</v>
      </c>
      <c r="G47" s="12">
        <v>91.03</v>
      </c>
      <c r="H47" s="12">
        <v>87.78</v>
      </c>
      <c r="I47" s="12">
        <v>87.34</v>
      </c>
      <c r="J47" s="13">
        <v>83.41</v>
      </c>
    </row>
    <row r="48" spans="2:10" ht="57.75" customHeight="1" x14ac:dyDescent="0.2">
      <c r="B48" s="14"/>
      <c r="C48" s="1128" t="s">
        <v>4</v>
      </c>
      <c r="D48" s="1128"/>
      <c r="E48" s="1129"/>
      <c r="F48" s="15">
        <v>6.97</v>
      </c>
      <c r="G48" s="16">
        <v>8.2100000000000009</v>
      </c>
      <c r="H48" s="16">
        <v>9.67</v>
      </c>
      <c r="I48" s="16">
        <v>8.61</v>
      </c>
      <c r="J48" s="17">
        <v>9.8699999999999992</v>
      </c>
    </row>
    <row r="49" spans="2:10" ht="57.75" customHeight="1" thickBot="1" x14ac:dyDescent="0.25">
      <c r="B49" s="18"/>
      <c r="C49" s="1130" t="s">
        <v>5</v>
      </c>
      <c r="D49" s="1130"/>
      <c r="E49" s="1131"/>
      <c r="F49" s="19">
        <v>42.96</v>
      </c>
      <c r="G49" s="20" t="s">
        <v>530</v>
      </c>
      <c r="H49" s="20">
        <v>7.52</v>
      </c>
      <c r="I49" s="20" t="s">
        <v>531</v>
      </c>
      <c r="J49" s="21" t="s">
        <v>532</v>
      </c>
    </row>
    <row r="50" spans="2:10" ht="13.2" x14ac:dyDescent="0.2"/>
  </sheetData>
  <sheetProtection algorithmName="SHA-512" hashValue="akdUyrBuaPkNDuYpQbUyI1pv1CfQh3ZSoqUhR5vT7rRqIdlnOZfKpOt1nocdOXaZBDGWFuJhEubjOXm2RaBh3g==" saltValue="goAd5YK5ZP99nllLLpuq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533</v>
      </c>
      <c r="D34" s="1136"/>
      <c r="E34" s="1137"/>
      <c r="F34" s="32">
        <v>6.96</v>
      </c>
      <c r="G34" s="33">
        <v>8.26</v>
      </c>
      <c r="H34" s="33">
        <v>9.67</v>
      </c>
      <c r="I34" s="33">
        <v>8.61</v>
      </c>
      <c r="J34" s="34">
        <v>9.86</v>
      </c>
      <c r="K34" s="22"/>
      <c r="L34" s="22"/>
      <c r="M34" s="22"/>
      <c r="N34" s="22"/>
      <c r="O34" s="22"/>
      <c r="P34" s="22"/>
    </row>
    <row r="35" spans="1:16" ht="39" customHeight="1" x14ac:dyDescent="0.2">
      <c r="A35" s="22"/>
      <c r="B35" s="35"/>
      <c r="C35" s="1132" t="s">
        <v>534</v>
      </c>
      <c r="D35" s="1132"/>
      <c r="E35" s="1133"/>
      <c r="F35" s="36">
        <v>0.71</v>
      </c>
      <c r="G35" s="37">
        <v>0.14000000000000001</v>
      </c>
      <c r="H35" s="37" t="s">
        <v>535</v>
      </c>
      <c r="I35" s="37">
        <v>1.94</v>
      </c>
      <c r="J35" s="38">
        <v>2.6</v>
      </c>
      <c r="K35" s="22"/>
      <c r="L35" s="22"/>
      <c r="M35" s="22"/>
      <c r="N35" s="22"/>
      <c r="O35" s="22"/>
      <c r="P35" s="22"/>
    </row>
    <row r="36" spans="1:16" ht="39" customHeight="1" x14ac:dyDescent="0.2">
      <c r="A36" s="22"/>
      <c r="B36" s="35"/>
      <c r="C36" s="1132" t="s">
        <v>536</v>
      </c>
      <c r="D36" s="1132"/>
      <c r="E36" s="1133"/>
      <c r="F36" s="36">
        <v>0.28000000000000003</v>
      </c>
      <c r="G36" s="37">
        <v>0.24</v>
      </c>
      <c r="H36" s="37" t="s">
        <v>537</v>
      </c>
      <c r="I36" s="37">
        <v>1.64</v>
      </c>
      <c r="J36" s="38">
        <v>1.84</v>
      </c>
      <c r="K36" s="22"/>
      <c r="L36" s="22"/>
      <c r="M36" s="22"/>
      <c r="N36" s="22"/>
      <c r="O36" s="22"/>
      <c r="P36" s="22"/>
    </row>
    <row r="37" spans="1:16" ht="39" customHeight="1" x14ac:dyDescent="0.2">
      <c r="A37" s="22"/>
      <c r="B37" s="35"/>
      <c r="C37" s="1132" t="s">
        <v>538</v>
      </c>
      <c r="D37" s="1132"/>
      <c r="E37" s="1133"/>
      <c r="F37" s="36">
        <v>1.69</v>
      </c>
      <c r="G37" s="37">
        <v>0.71</v>
      </c>
      <c r="H37" s="37">
        <v>0.63</v>
      </c>
      <c r="I37" s="37">
        <v>1.26</v>
      </c>
      <c r="J37" s="38">
        <v>0.84</v>
      </c>
      <c r="K37" s="22"/>
      <c r="L37" s="22"/>
      <c r="M37" s="22"/>
      <c r="N37" s="22"/>
      <c r="O37" s="22"/>
      <c r="P37" s="22"/>
    </row>
    <row r="38" spans="1:16" ht="39" customHeight="1" x14ac:dyDescent="0.2">
      <c r="A38" s="22"/>
      <c r="B38" s="35"/>
      <c r="C38" s="1132" t="s">
        <v>539</v>
      </c>
      <c r="D38" s="1132"/>
      <c r="E38" s="1133"/>
      <c r="F38" s="36">
        <v>1.0900000000000001</v>
      </c>
      <c r="G38" s="37">
        <v>0.27</v>
      </c>
      <c r="H38" s="37">
        <v>1.01</v>
      </c>
      <c r="I38" s="37">
        <v>0.46</v>
      </c>
      <c r="J38" s="38">
        <v>0.71</v>
      </c>
      <c r="K38" s="22"/>
      <c r="L38" s="22"/>
      <c r="M38" s="22"/>
      <c r="N38" s="22"/>
      <c r="O38" s="22"/>
      <c r="P38" s="22"/>
    </row>
    <row r="39" spans="1:16" ht="39" customHeight="1" x14ac:dyDescent="0.2">
      <c r="A39" s="22"/>
      <c r="B39" s="35"/>
      <c r="C39" s="1132" t="s">
        <v>540</v>
      </c>
      <c r="D39" s="1132"/>
      <c r="E39" s="1133"/>
      <c r="F39" s="36">
        <v>0.11</v>
      </c>
      <c r="G39" s="37">
        <v>0.09</v>
      </c>
      <c r="H39" s="37">
        <v>0.13</v>
      </c>
      <c r="I39" s="37">
        <v>0.57999999999999996</v>
      </c>
      <c r="J39" s="38">
        <v>0.48</v>
      </c>
      <c r="K39" s="22"/>
      <c r="L39" s="22"/>
      <c r="M39" s="22"/>
      <c r="N39" s="22"/>
      <c r="O39" s="22"/>
      <c r="P39" s="22"/>
    </row>
    <row r="40" spans="1:16" ht="39" customHeight="1" x14ac:dyDescent="0.2">
      <c r="A40" s="22"/>
      <c r="B40" s="35"/>
      <c r="C40" s="1132" t="s">
        <v>541</v>
      </c>
      <c r="D40" s="1132"/>
      <c r="E40" s="1133"/>
      <c r="F40" s="36">
        <v>0.21</v>
      </c>
      <c r="G40" s="37">
        <v>0.06</v>
      </c>
      <c r="H40" s="37">
        <v>0.11</v>
      </c>
      <c r="I40" s="37">
        <v>7.0000000000000007E-2</v>
      </c>
      <c r="J40" s="38">
        <v>0.1</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542</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543</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8wUes8DjsXisULI1g4jlK8WcZwqbAf7V57Nn4VOwTTMu/CrmJK7goB0Jnh69poglOF+6H8h03r8yHZY7j8n7Q==" saltValue="ortcP7c2KZBTWmH0Sv1m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U55" sqref="U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389</v>
      </c>
      <c r="L45" s="58">
        <v>399</v>
      </c>
      <c r="M45" s="58">
        <v>401</v>
      </c>
      <c r="N45" s="58">
        <v>410</v>
      </c>
      <c r="O45" s="59">
        <v>447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103</v>
      </c>
      <c r="L48" s="62">
        <v>110</v>
      </c>
      <c r="M48" s="62">
        <v>103</v>
      </c>
      <c r="N48" s="62">
        <v>126</v>
      </c>
      <c r="O48" s="63">
        <v>117</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486</v>
      </c>
      <c r="L49" s="62" t="s">
        <v>486</v>
      </c>
      <c r="M49" s="62" t="s">
        <v>486</v>
      </c>
      <c r="N49" s="62" t="s">
        <v>486</v>
      </c>
      <c r="O49" s="63" t="s">
        <v>486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486</v>
      </c>
      <c r="L50" s="62" t="s">
        <v>486</v>
      </c>
      <c r="M50" s="62" t="s">
        <v>486</v>
      </c>
      <c r="N50" s="62" t="s">
        <v>486</v>
      </c>
      <c r="O50" s="63" t="s">
        <v>486</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v>0</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338</v>
      </c>
      <c r="L52" s="62">
        <v>343</v>
      </c>
      <c r="M52" s="62">
        <v>339</v>
      </c>
      <c r="N52" s="62">
        <v>342</v>
      </c>
      <c r="O52" s="63">
        <v>334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154</v>
      </c>
      <c r="L53" s="67">
        <v>166</v>
      </c>
      <c r="M53" s="67">
        <v>165</v>
      </c>
      <c r="N53" s="67">
        <v>194</v>
      </c>
      <c r="O53" s="68">
        <v>230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549</v>
      </c>
      <c r="L58" s="82" t="s">
        <v>549</v>
      </c>
      <c r="M58" s="82" t="s">
        <v>549</v>
      </c>
      <c r="N58" s="82" t="s">
        <v>549</v>
      </c>
      <c r="O58" s="83" t="s">
        <v>549</v>
      </c>
    </row>
    <row r="59" spans="1:21" ht="31.5" customHeight="1" x14ac:dyDescent="0.2">
      <c r="B59" s="1148"/>
      <c r="C59" s="1149"/>
      <c r="D59" s="1155" t="s">
        <v>26</v>
      </c>
      <c r="E59" s="1156"/>
      <c r="F59" s="1156"/>
      <c r="G59" s="1156"/>
      <c r="H59" s="1156"/>
      <c r="I59" s="1156"/>
      <c r="J59" s="1157"/>
      <c r="K59" s="84" t="s">
        <v>549</v>
      </c>
      <c r="L59" s="85" t="s">
        <v>549</v>
      </c>
      <c r="M59" s="85" t="s">
        <v>549</v>
      </c>
      <c r="N59" s="85" t="s">
        <v>549</v>
      </c>
      <c r="O59" s="86" t="s">
        <v>549</v>
      </c>
    </row>
    <row r="60" spans="1:21" ht="31.5" customHeight="1" thickBot="1" x14ac:dyDescent="0.25">
      <c r="B60" s="1150"/>
      <c r="C60" s="1151"/>
      <c r="D60" s="1158" t="s">
        <v>27</v>
      </c>
      <c r="E60" s="1159"/>
      <c r="F60" s="1159"/>
      <c r="G60" s="1159"/>
      <c r="H60" s="1159"/>
      <c r="I60" s="1159"/>
      <c r="J60" s="1160"/>
      <c r="K60" s="87" t="s">
        <v>549</v>
      </c>
      <c r="L60" s="88" t="s">
        <v>549</v>
      </c>
      <c r="M60" s="88" t="s">
        <v>549</v>
      </c>
      <c r="N60" s="88" t="s">
        <v>549</v>
      </c>
      <c r="O60" s="89" t="s">
        <v>549</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e8UiL2DYGIf/MWdWetIUtGMkd2fo+QsBzcSJRf0KWWQxWD/obz7Wq/cNu4aIBqSggyXLG0t1CH4EpkQtMfa5Q==" saltValue="f68RCR4I5g7yvRlNDOTz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3521</v>
      </c>
      <c r="J41" s="343">
        <v>3707</v>
      </c>
      <c r="K41" s="343">
        <v>4013</v>
      </c>
      <c r="L41" s="343">
        <v>3844</v>
      </c>
      <c r="M41" s="344">
        <v>3642</v>
      </c>
    </row>
    <row r="42" spans="2:13" ht="27.75" customHeight="1" x14ac:dyDescent="0.2">
      <c r="B42" s="1171"/>
      <c r="C42" s="1172"/>
      <c r="D42" s="104"/>
      <c r="E42" s="1175" t="s">
        <v>32</v>
      </c>
      <c r="F42" s="1175"/>
      <c r="G42" s="1175"/>
      <c r="H42" s="1176"/>
      <c r="I42" s="345" t="s">
        <v>486</v>
      </c>
      <c r="J42" s="346" t="s">
        <v>486</v>
      </c>
      <c r="K42" s="346" t="s">
        <v>486</v>
      </c>
      <c r="L42" s="346" t="s">
        <v>486</v>
      </c>
      <c r="M42" s="347" t="s">
        <v>486</v>
      </c>
    </row>
    <row r="43" spans="2:13" ht="27.75" customHeight="1" x14ac:dyDescent="0.2">
      <c r="B43" s="1171"/>
      <c r="C43" s="1172"/>
      <c r="D43" s="104"/>
      <c r="E43" s="1175" t="s">
        <v>33</v>
      </c>
      <c r="F43" s="1175"/>
      <c r="G43" s="1175"/>
      <c r="H43" s="1176"/>
      <c r="I43" s="345">
        <v>1330</v>
      </c>
      <c r="J43" s="346">
        <v>1266</v>
      </c>
      <c r="K43" s="346">
        <v>1153</v>
      </c>
      <c r="L43" s="346">
        <v>1138</v>
      </c>
      <c r="M43" s="347">
        <v>1120</v>
      </c>
    </row>
    <row r="44" spans="2:13" ht="27.75" customHeight="1" x14ac:dyDescent="0.2">
      <c r="B44" s="1171"/>
      <c r="C44" s="1172"/>
      <c r="D44" s="104"/>
      <c r="E44" s="1175" t="s">
        <v>34</v>
      </c>
      <c r="F44" s="1175"/>
      <c r="G44" s="1175"/>
      <c r="H44" s="1176"/>
      <c r="I44" s="345" t="s">
        <v>486</v>
      </c>
      <c r="J44" s="346" t="s">
        <v>486</v>
      </c>
      <c r="K44" s="346" t="s">
        <v>486</v>
      </c>
      <c r="L44" s="346" t="s">
        <v>486</v>
      </c>
      <c r="M44" s="347" t="s">
        <v>486</v>
      </c>
    </row>
    <row r="45" spans="2:13" ht="27.75" customHeight="1" x14ac:dyDescent="0.2">
      <c r="B45" s="1171"/>
      <c r="C45" s="1172"/>
      <c r="D45" s="104"/>
      <c r="E45" s="1175" t="s">
        <v>35</v>
      </c>
      <c r="F45" s="1175"/>
      <c r="G45" s="1175"/>
      <c r="H45" s="1176"/>
      <c r="I45" s="345">
        <v>1010</v>
      </c>
      <c r="J45" s="346">
        <v>1262</v>
      </c>
      <c r="K45" s="346">
        <v>1258</v>
      </c>
      <c r="L45" s="346">
        <v>1216</v>
      </c>
      <c r="M45" s="347">
        <v>1230</v>
      </c>
    </row>
    <row r="46" spans="2:13" ht="27.75" customHeight="1" x14ac:dyDescent="0.2">
      <c r="B46" s="1171"/>
      <c r="C46" s="1172"/>
      <c r="D46" s="105"/>
      <c r="E46" s="1175" t="s">
        <v>36</v>
      </c>
      <c r="F46" s="1175"/>
      <c r="G46" s="1175"/>
      <c r="H46" s="1176"/>
      <c r="I46" s="345" t="s">
        <v>486</v>
      </c>
      <c r="J46" s="346" t="s">
        <v>486</v>
      </c>
      <c r="K46" s="346" t="s">
        <v>486</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3275</v>
      </c>
      <c r="J50" s="346">
        <v>3290</v>
      </c>
      <c r="K50" s="346">
        <v>3539</v>
      </c>
      <c r="L50" s="346">
        <v>3040</v>
      </c>
      <c r="M50" s="347">
        <v>2946</v>
      </c>
    </row>
    <row r="51" spans="2:13" ht="27.75" customHeight="1" x14ac:dyDescent="0.2">
      <c r="B51" s="1171"/>
      <c r="C51" s="1172"/>
      <c r="D51" s="104"/>
      <c r="E51" s="1175" t="s">
        <v>42</v>
      </c>
      <c r="F51" s="1175"/>
      <c r="G51" s="1175"/>
      <c r="H51" s="1176"/>
      <c r="I51" s="345" t="s">
        <v>486</v>
      </c>
      <c r="J51" s="346" t="s">
        <v>486</v>
      </c>
      <c r="K51" s="346" t="s">
        <v>486</v>
      </c>
      <c r="L51" s="346" t="s">
        <v>486</v>
      </c>
      <c r="M51" s="347" t="s">
        <v>486</v>
      </c>
    </row>
    <row r="52" spans="2:13" ht="27.75" customHeight="1" x14ac:dyDescent="0.2">
      <c r="B52" s="1173"/>
      <c r="C52" s="1174"/>
      <c r="D52" s="104"/>
      <c r="E52" s="1175" t="s">
        <v>43</v>
      </c>
      <c r="F52" s="1175"/>
      <c r="G52" s="1175"/>
      <c r="H52" s="1176"/>
      <c r="I52" s="345">
        <v>3194</v>
      </c>
      <c r="J52" s="346">
        <v>3300</v>
      </c>
      <c r="K52" s="346">
        <v>3483</v>
      </c>
      <c r="L52" s="346">
        <v>3387</v>
      </c>
      <c r="M52" s="347">
        <v>3188</v>
      </c>
    </row>
    <row r="53" spans="2:13" ht="27.75" customHeight="1" thickBot="1" x14ac:dyDescent="0.25">
      <c r="B53" s="1177" t="s">
        <v>19</v>
      </c>
      <c r="C53" s="1178"/>
      <c r="D53" s="108"/>
      <c r="E53" s="1179" t="s">
        <v>44</v>
      </c>
      <c r="F53" s="1179"/>
      <c r="G53" s="1179"/>
      <c r="H53" s="1180"/>
      <c r="I53" s="348">
        <v>-607</v>
      </c>
      <c r="J53" s="349">
        <v>-355</v>
      </c>
      <c r="K53" s="349">
        <v>-599</v>
      </c>
      <c r="L53" s="349">
        <v>-228</v>
      </c>
      <c r="M53" s="350">
        <v>-143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t8ZLciCiKbED0jLt8jM8vwX/SEFf4uDbNnT4Gb28t7bNY90JLwxgoVcos3GsxjU5B3pw7Tjy6vo3/N5nlE3REw==" saltValue="k9qgOw1tGHAsULBdDNfN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C62" sqref="C62:E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2078</v>
      </c>
      <c r="G55" s="120">
        <v>1963</v>
      </c>
      <c r="H55" s="121">
        <v>1885</v>
      </c>
    </row>
    <row r="56" spans="2:8" ht="52.5" customHeight="1" x14ac:dyDescent="0.2">
      <c r="B56" s="122"/>
      <c r="C56" s="1198" t="s">
        <v>47</v>
      </c>
      <c r="D56" s="1198"/>
      <c r="E56" s="1199"/>
      <c r="F56" s="123">
        <v>365</v>
      </c>
      <c r="G56" s="123">
        <v>365</v>
      </c>
      <c r="H56" s="124">
        <v>365</v>
      </c>
    </row>
    <row r="57" spans="2:8" ht="53.25" customHeight="1" x14ac:dyDescent="0.2">
      <c r="B57" s="122"/>
      <c r="C57" s="1200" t="s">
        <v>48</v>
      </c>
      <c r="D57" s="1200"/>
      <c r="E57" s="1201"/>
      <c r="F57" s="125">
        <v>890</v>
      </c>
      <c r="G57" s="125">
        <v>508</v>
      </c>
      <c r="H57" s="126">
        <v>507</v>
      </c>
    </row>
    <row r="58" spans="2:8" ht="45.75" customHeight="1" x14ac:dyDescent="0.2">
      <c r="B58" s="127"/>
      <c r="C58" s="1188" t="s">
        <v>559</v>
      </c>
      <c r="D58" s="1189"/>
      <c r="E58" s="1190"/>
      <c r="F58" s="128">
        <v>301</v>
      </c>
      <c r="G58" s="128">
        <v>301</v>
      </c>
      <c r="H58" s="129">
        <v>301</v>
      </c>
    </row>
    <row r="59" spans="2:8" ht="45.75" customHeight="1" x14ac:dyDescent="0.2">
      <c r="B59" s="127"/>
      <c r="C59" s="1188" t="s">
        <v>560</v>
      </c>
      <c r="D59" s="1189"/>
      <c r="E59" s="1190"/>
      <c r="F59" s="128">
        <v>74</v>
      </c>
      <c r="G59" s="128">
        <v>74</v>
      </c>
      <c r="H59" s="129">
        <v>74</v>
      </c>
    </row>
    <row r="60" spans="2:8" ht="45.75" customHeight="1" x14ac:dyDescent="0.2">
      <c r="B60" s="127"/>
      <c r="C60" s="1188" t="s">
        <v>561</v>
      </c>
      <c r="D60" s="1189"/>
      <c r="E60" s="1190"/>
      <c r="F60" s="128">
        <v>55</v>
      </c>
      <c r="G60" s="128">
        <v>59</v>
      </c>
      <c r="H60" s="129">
        <v>50</v>
      </c>
    </row>
    <row r="61" spans="2:8" ht="45.75" customHeight="1" x14ac:dyDescent="0.2">
      <c r="B61" s="127"/>
      <c r="C61" s="1188" t="s">
        <v>562</v>
      </c>
      <c r="D61" s="1189"/>
      <c r="E61" s="1190"/>
      <c r="F61" s="128">
        <v>34</v>
      </c>
      <c r="G61" s="128">
        <v>34</v>
      </c>
      <c r="H61" s="129">
        <v>34</v>
      </c>
    </row>
    <row r="62" spans="2:8" ht="45.75" customHeight="1" thickBot="1" x14ac:dyDescent="0.25">
      <c r="B62" s="130"/>
      <c r="C62" s="1191" t="s">
        <v>563</v>
      </c>
      <c r="D62" s="1192"/>
      <c r="E62" s="1193"/>
      <c r="F62" s="131">
        <v>23</v>
      </c>
      <c r="G62" s="131">
        <v>24</v>
      </c>
      <c r="H62" s="132">
        <v>25</v>
      </c>
    </row>
    <row r="63" spans="2:8" ht="52.5" customHeight="1" thickBot="1" x14ac:dyDescent="0.25">
      <c r="B63" s="133"/>
      <c r="C63" s="1194" t="s">
        <v>49</v>
      </c>
      <c r="D63" s="1194"/>
      <c r="E63" s="1195"/>
      <c r="F63" s="134">
        <v>3333</v>
      </c>
      <c r="G63" s="134">
        <v>2837</v>
      </c>
      <c r="H63" s="135">
        <v>2757</v>
      </c>
    </row>
    <row r="64" spans="2:8" ht="13.2" x14ac:dyDescent="0.2"/>
  </sheetData>
  <sheetProtection algorithmName="SHA-512" hashValue="arl2yQ95kjHrBwcvlpdhPYHtzJPtsjNprcZxcs3QcWzxeQA3A0afnS+KvSU4ECYWWbX2VjH7eCzBY3P69ghYRw==" saltValue="O3HOz2OODYlGD38Xb8QE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188799</v>
      </c>
      <c r="E3" s="154"/>
      <c r="F3" s="155">
        <v>316937</v>
      </c>
      <c r="G3" s="156"/>
      <c r="H3" s="157"/>
    </row>
    <row r="4" spans="1:8" x14ac:dyDescent="0.2">
      <c r="A4" s="158"/>
      <c r="B4" s="159"/>
      <c r="C4" s="160"/>
      <c r="D4" s="161">
        <v>173023</v>
      </c>
      <c r="E4" s="162"/>
      <c r="F4" s="163">
        <v>199150</v>
      </c>
      <c r="G4" s="164"/>
      <c r="H4" s="165"/>
    </row>
    <row r="5" spans="1:8" x14ac:dyDescent="0.2">
      <c r="A5" s="146" t="s">
        <v>519</v>
      </c>
      <c r="B5" s="151"/>
      <c r="C5" s="152"/>
      <c r="D5" s="153">
        <v>173034</v>
      </c>
      <c r="E5" s="154"/>
      <c r="F5" s="155">
        <v>332350</v>
      </c>
      <c r="G5" s="156"/>
      <c r="H5" s="157"/>
    </row>
    <row r="6" spans="1:8" x14ac:dyDescent="0.2">
      <c r="A6" s="158"/>
      <c r="B6" s="159"/>
      <c r="C6" s="160"/>
      <c r="D6" s="161">
        <v>173034</v>
      </c>
      <c r="E6" s="162"/>
      <c r="F6" s="163">
        <v>200453</v>
      </c>
      <c r="G6" s="164"/>
      <c r="H6" s="165"/>
    </row>
    <row r="7" spans="1:8" x14ac:dyDescent="0.2">
      <c r="A7" s="146" t="s">
        <v>520</v>
      </c>
      <c r="B7" s="151"/>
      <c r="C7" s="152"/>
      <c r="D7" s="153">
        <v>130657</v>
      </c>
      <c r="E7" s="154"/>
      <c r="F7" s="155">
        <v>362690</v>
      </c>
      <c r="G7" s="156"/>
      <c r="H7" s="157"/>
    </row>
    <row r="8" spans="1:8" x14ac:dyDescent="0.2">
      <c r="A8" s="158"/>
      <c r="B8" s="159"/>
      <c r="C8" s="160"/>
      <c r="D8" s="161">
        <v>124074</v>
      </c>
      <c r="E8" s="162"/>
      <c r="F8" s="163">
        <v>172580</v>
      </c>
      <c r="G8" s="164"/>
      <c r="H8" s="165"/>
    </row>
    <row r="9" spans="1:8" x14ac:dyDescent="0.2">
      <c r="A9" s="146" t="s">
        <v>521</v>
      </c>
      <c r="B9" s="151"/>
      <c r="C9" s="152"/>
      <c r="D9" s="153">
        <v>88381</v>
      </c>
      <c r="E9" s="154"/>
      <c r="F9" s="155">
        <v>296093</v>
      </c>
      <c r="G9" s="156"/>
      <c r="H9" s="157"/>
    </row>
    <row r="10" spans="1:8" x14ac:dyDescent="0.2">
      <c r="A10" s="158"/>
      <c r="B10" s="159"/>
      <c r="C10" s="160"/>
      <c r="D10" s="161">
        <v>86295</v>
      </c>
      <c r="E10" s="162"/>
      <c r="F10" s="163">
        <v>140545</v>
      </c>
      <c r="G10" s="164"/>
      <c r="H10" s="165"/>
    </row>
    <row r="11" spans="1:8" x14ac:dyDescent="0.2">
      <c r="A11" s="146" t="s">
        <v>522</v>
      </c>
      <c r="B11" s="151"/>
      <c r="C11" s="152"/>
      <c r="D11" s="153">
        <v>117766</v>
      </c>
      <c r="E11" s="154"/>
      <c r="F11" s="155">
        <v>308655</v>
      </c>
      <c r="G11" s="156"/>
      <c r="H11" s="157"/>
    </row>
    <row r="12" spans="1:8" x14ac:dyDescent="0.2">
      <c r="A12" s="158"/>
      <c r="B12" s="159"/>
      <c r="C12" s="166"/>
      <c r="D12" s="161">
        <v>109160</v>
      </c>
      <c r="E12" s="162"/>
      <c r="F12" s="163">
        <v>169887</v>
      </c>
      <c r="G12" s="164"/>
      <c r="H12" s="165"/>
    </row>
    <row r="13" spans="1:8" x14ac:dyDescent="0.2">
      <c r="A13" s="146"/>
      <c r="B13" s="151"/>
      <c r="C13" s="152"/>
      <c r="D13" s="153">
        <v>139727</v>
      </c>
      <c r="E13" s="154"/>
      <c r="F13" s="155">
        <v>323345</v>
      </c>
      <c r="G13" s="167"/>
      <c r="H13" s="157"/>
    </row>
    <row r="14" spans="1:8" x14ac:dyDescent="0.2">
      <c r="A14" s="158"/>
      <c r="B14" s="159"/>
      <c r="C14" s="160"/>
      <c r="D14" s="161">
        <v>133117</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6.97</v>
      </c>
      <c r="C19" s="168">
        <f>ROUND(VALUE(SUBSTITUTE(実質収支比率等に係る経年分析!G$48,"▲","-")),2)</f>
        <v>8.2100000000000009</v>
      </c>
      <c r="D19" s="168">
        <f>ROUND(VALUE(SUBSTITUTE(実質収支比率等に係る経年分析!H$48,"▲","-")),2)</f>
        <v>9.67</v>
      </c>
      <c r="E19" s="168">
        <f>ROUND(VALUE(SUBSTITUTE(実質収支比率等に係る経年分析!I$48,"▲","-")),2)</f>
        <v>8.61</v>
      </c>
      <c r="F19" s="168">
        <f>ROUND(VALUE(SUBSTITUTE(実質収支比率等に係る経年分析!J$48,"▲","-")),2)</f>
        <v>9.8699999999999992</v>
      </c>
    </row>
    <row r="20" spans="1:11" x14ac:dyDescent="0.2">
      <c r="A20" s="168" t="s">
        <v>53</v>
      </c>
      <c r="B20" s="168">
        <f>ROUND(VALUE(SUBSTITUTE(実質収支比率等に係る経年分析!F$47,"▲","-")),2)</f>
        <v>100.65</v>
      </c>
      <c r="C20" s="168">
        <f>ROUND(VALUE(SUBSTITUTE(実質収支比率等に係る経年分析!G$47,"▲","-")),2)</f>
        <v>91.03</v>
      </c>
      <c r="D20" s="168">
        <f>ROUND(VALUE(SUBSTITUTE(実質収支比率等に係る経年分析!H$47,"▲","-")),2)</f>
        <v>87.78</v>
      </c>
      <c r="E20" s="168">
        <f>ROUND(VALUE(SUBSTITUTE(実質収支比率等に係る経年分析!I$47,"▲","-")),2)</f>
        <v>87.34</v>
      </c>
      <c r="F20" s="168">
        <f>ROUND(VALUE(SUBSTITUTE(実質収支比率等に係る経年分析!J$47,"▲","-")),2)</f>
        <v>83.41</v>
      </c>
    </row>
    <row r="21" spans="1:11" x14ac:dyDescent="0.2">
      <c r="A21" s="168" t="s">
        <v>54</v>
      </c>
      <c r="B21" s="168">
        <f>IF(ISNUMBER(VALUE(SUBSTITUTE(実質収支比率等に係る経年分析!F$49,"▲","-"))),ROUND(VALUE(SUBSTITUTE(実質収支比率等に係る経年分析!F$49,"▲","-")),2),NA())</f>
        <v>42.96</v>
      </c>
      <c r="C21" s="168">
        <f>IF(ISNUMBER(VALUE(SUBSTITUTE(実質収支比率等に係る経年分析!G$49,"▲","-"))),ROUND(VALUE(SUBSTITUTE(実質収支比率等に係る経年分析!G$49,"▲","-")),2),NA())</f>
        <v>-3.61</v>
      </c>
      <c r="D21" s="168">
        <f>IF(ISNUMBER(VALUE(SUBSTITUTE(実質収支比率等に係る経年分析!H$49,"▲","-"))),ROUND(VALUE(SUBSTITUTE(実質収支比率等に係る経年分析!H$49,"▲","-")),2),NA())</f>
        <v>7.52</v>
      </c>
      <c r="E21" s="168">
        <f>IF(ISNUMBER(VALUE(SUBSTITUTE(実質収支比率等に係る経年分析!I$49,"▲","-"))),ROUND(VALUE(SUBSTITUTE(実質収支比率等に係る経年分析!I$49,"▲","-")),2),NA())</f>
        <v>-6.71</v>
      </c>
      <c r="F21" s="168">
        <f>IF(ISNUMBER(VALUE(SUBSTITUTE(実質収支比率等に係る経年分析!J$49,"▲","-"))),ROUND(VALUE(SUBSTITUTE(実質収支比率等に係る経年分析!J$49,"▲","-")),2),NA())</f>
        <v>-2.17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0.57999999999999996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0.48</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1.0900000000000001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0.71</v>
      </c>
    </row>
    <row r="33" spans="1:16" x14ac:dyDescent="0.2">
      <c r="A33" s="169" t="str">
        <f>IF(連結実質赤字比率に係る赤字・黒字の構成分析!C$37="",NA(),連結実質赤字比率に係る赤字・黒字の構成分析!C$37)</f>
        <v>東栄診療所特別会計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0.84</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0.28000000000000003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0.24</v>
      </c>
      <c r="F34" s="169">
        <f>IF(ROUND(VALUE(SUBSTITUTE(連結実質赤字比率に係る赤字・黒字の構成分析!H$36,"▲", "-")), 2) &lt; 0, ABS(ROUND(VALUE(SUBSTITUTE(連結実質赤字比率に係る赤字・黒字の構成分析!H$36,"▲", "-")), 2)), NA())</f>
        <v>0.45</v>
      </c>
      <c r="G34" s="169" t="e">
        <f>IF(ROUND(VALUE(SUBSTITUTE(連結実質赤字比率に係る赤字・黒字の構成分析!H$36,"▲", "-")), 2) &gt;= 0, ABS(ROUND(VALUE(SUBSTITUTE(連結実質赤字比率に係る赤字・黒字の構成分析!H$36,"▲", "-")), 2)), NA())</f>
        <v>#N/A</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1.84</v>
      </c>
    </row>
    <row r="35" spans="1:16" x14ac:dyDescent="0.2">
      <c r="A35" s="169" t="str">
        <f>IF(連結実質赤字比率に係る赤字・黒字の構成分析!C$35="",NA(),連結実質赤字比率に係る赤字・黒字の構成分析!C$35)</f>
        <v>特定環境保全公共下水道事業特別会計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0.14000000000000001</v>
      </c>
      <c r="F35" s="169">
        <f>IF(ROUND(VALUE(SUBSTITUTE(連結実質赤字比率に係る赤字・黒字の構成分析!H$35,"▲", "-")), 2) &lt; 0, ABS(ROUND(VALUE(SUBSTITUTE(連結実質赤字比率に係る赤字・黒字の構成分析!H$35,"▲", "-")), 2)), NA())</f>
        <v>0.12</v>
      </c>
      <c r="G35" s="169" t="e">
        <f>IF(ROUND(VALUE(SUBSTITUTE(連結実質赤字比率に係る赤字・黒字の構成分析!H$35,"▲", "-")), 2) &gt;= 0, ABS(ROUND(VALUE(SUBSTITUTE(連結実質赤字比率に係る赤字・黒字の構成分析!H$35,"▲", "-")), 2)), NA())</f>
        <v>#N/A</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9.86</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338</v>
      </c>
      <c r="E42" s="170"/>
      <c r="F42" s="170"/>
      <c r="G42" s="170">
        <f>'実質公債費比率（分子）の構造'!L$52</f>
        <v>343</v>
      </c>
      <c r="H42" s="170"/>
      <c r="I42" s="170"/>
      <c r="J42" s="170">
        <f>'実質公債費比率（分子）の構造'!M$52</f>
        <v>339</v>
      </c>
      <c r="K42" s="170"/>
      <c r="L42" s="170"/>
      <c r="M42" s="170">
        <f>'実質公債費比率（分子）の構造'!N$52</f>
        <v>342</v>
      </c>
      <c r="N42" s="170"/>
      <c r="O42" s="170"/>
      <c r="P42" s="170">
        <f>'実質公債費比率（分子）の構造'!O$52</f>
        <v>334</v>
      </c>
    </row>
    <row r="43" spans="1:16" x14ac:dyDescent="0.2">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103</v>
      </c>
      <c r="C46" s="170"/>
      <c r="D46" s="170"/>
      <c r="E46" s="170">
        <f>'実質公債費比率（分子）の構造'!L$48</f>
        <v>110</v>
      </c>
      <c r="F46" s="170"/>
      <c r="G46" s="170"/>
      <c r="H46" s="170">
        <f>'実質公債費比率（分子）の構造'!M$48</f>
        <v>103</v>
      </c>
      <c r="I46" s="170"/>
      <c r="J46" s="170"/>
      <c r="K46" s="170">
        <f>'実質公債費比率（分子）の構造'!N$48</f>
        <v>126</v>
      </c>
      <c r="L46" s="170"/>
      <c r="M46" s="170"/>
      <c r="N46" s="170">
        <f>'実質公債費比率（分子）の構造'!O$48</f>
        <v>117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389</v>
      </c>
      <c r="C49" s="170"/>
      <c r="D49" s="170"/>
      <c r="E49" s="170">
        <f>'実質公債費比率（分子）の構造'!L$45</f>
        <v>399</v>
      </c>
      <c r="F49" s="170"/>
      <c r="G49" s="170"/>
      <c r="H49" s="170">
        <f>'実質公債費比率（分子）の構造'!M$45</f>
        <v>401</v>
      </c>
      <c r="I49" s="170"/>
      <c r="J49" s="170"/>
      <c r="K49" s="170">
        <f>'実質公債費比率（分子）の構造'!N$45</f>
        <v>410</v>
      </c>
      <c r="L49" s="170"/>
      <c r="M49" s="170"/>
      <c r="N49" s="170">
        <f>'実質公債費比率（分子）の構造'!O$45</f>
        <v>447</v>
      </c>
      <c r="O49" s="170"/>
      <c r="P49" s="170"/>
    </row>
    <row r="50" spans="1:16" x14ac:dyDescent="0.2">
      <c r="A50" s="170" t="s">
        <v>67</v>
      </c>
      <c r="B50" s="170" t="e">
        <f>NA()</f>
        <v>#N/A</v>
      </c>
      <c r="C50" s="170">
        <f>IF(ISNUMBER('実質公債費比率（分子）の構造'!K$53),'実質公債費比率（分子）の構造'!K$53,NA())</f>
        <v>154</v>
      </c>
      <c r="D50" s="170" t="e">
        <f>NA()</f>
        <v>#N/A</v>
      </c>
      <c r="E50" s="170" t="e">
        <f>NA()</f>
        <v>#N/A</v>
      </c>
      <c r="F50" s="170">
        <f>IF(ISNUMBER('実質公債費比率（分子）の構造'!L$53),'実質公債費比率（分子）の構造'!L$53,NA())</f>
        <v>166</v>
      </c>
      <c r="G50" s="170" t="e">
        <f>NA()</f>
        <v>#N/A</v>
      </c>
      <c r="H50" s="170" t="e">
        <f>NA()</f>
        <v>#N/A</v>
      </c>
      <c r="I50" s="170">
        <f>IF(ISNUMBER('実質公債費比率（分子）の構造'!M$53),'実質公債費比率（分子）の構造'!M$53,NA())</f>
        <v>165</v>
      </c>
      <c r="J50" s="170" t="e">
        <f>NA()</f>
        <v>#N/A</v>
      </c>
      <c r="K50" s="170" t="e">
        <f>NA()</f>
        <v>#N/A</v>
      </c>
      <c r="L50" s="170">
        <f>IF(ISNUMBER('実質公債費比率（分子）の構造'!N$53),'実質公債費比率（分子）の構造'!N$53,NA())</f>
        <v>194</v>
      </c>
      <c r="M50" s="170" t="e">
        <f>NA()</f>
        <v>#N/A</v>
      </c>
      <c r="N50" s="170" t="e">
        <f>NA()</f>
        <v>#N/A</v>
      </c>
      <c r="O50" s="170">
        <f>IF(ISNUMBER('実質公債費比率（分子）の構造'!O$53),'実質公債費比率（分子）の構造'!O$53,NA())</f>
        <v>230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3194</v>
      </c>
      <c r="E56" s="169"/>
      <c r="F56" s="169"/>
      <c r="G56" s="169">
        <f>'将来負担比率（分子）の構造'!J$52</f>
        <v>3300</v>
      </c>
      <c r="H56" s="169"/>
      <c r="I56" s="169"/>
      <c r="J56" s="169">
        <f>'将来負担比率（分子）の構造'!K$52</f>
        <v>3483</v>
      </c>
      <c r="K56" s="169"/>
      <c r="L56" s="169"/>
      <c r="M56" s="169">
        <f>'将来負担比率（分子）の構造'!L$52</f>
        <v>3387</v>
      </c>
      <c r="N56" s="169"/>
      <c r="O56" s="169"/>
      <c r="P56" s="169">
        <f>'将来負担比率（分子）の構造'!M$52</f>
        <v>3188</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3275</v>
      </c>
      <c r="E58" s="169"/>
      <c r="F58" s="169"/>
      <c r="G58" s="169">
        <f>'将来負担比率（分子）の構造'!J$50</f>
        <v>3290</v>
      </c>
      <c r="H58" s="169"/>
      <c r="I58" s="169"/>
      <c r="J58" s="169">
        <f>'将来負担比率（分子）の構造'!K$50</f>
        <v>3539</v>
      </c>
      <c r="K58" s="169"/>
      <c r="L58" s="169"/>
      <c r="M58" s="169">
        <f>'将来負担比率（分子）の構造'!L$50</f>
        <v>3040</v>
      </c>
      <c r="N58" s="169"/>
      <c r="O58" s="169"/>
      <c r="P58" s="169">
        <f>'将来負担比率（分子）の構造'!M$50</f>
        <v>2946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1010</v>
      </c>
      <c r="C62" s="169"/>
      <c r="D62" s="169"/>
      <c r="E62" s="169">
        <f>'将来負担比率（分子）の構造'!J$45</f>
        <v>1262</v>
      </c>
      <c r="F62" s="169"/>
      <c r="G62" s="169"/>
      <c r="H62" s="169">
        <f>'将来負担比率（分子）の構造'!K$45</f>
        <v>1258</v>
      </c>
      <c r="I62" s="169"/>
      <c r="J62" s="169"/>
      <c r="K62" s="169">
        <f>'将来負担比率（分子）の構造'!L$45</f>
        <v>1216</v>
      </c>
      <c r="L62" s="169"/>
      <c r="M62" s="169"/>
      <c r="N62" s="169">
        <f>'将来負担比率（分子）の構造'!M$45</f>
        <v>1230</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1330</v>
      </c>
      <c r="C64" s="169"/>
      <c r="D64" s="169"/>
      <c r="E64" s="169">
        <f>'将来負担比率（分子）の構造'!J$43</f>
        <v>1266</v>
      </c>
      <c r="F64" s="169"/>
      <c r="G64" s="169"/>
      <c r="H64" s="169">
        <f>'将来負担比率（分子）の構造'!K$43</f>
        <v>1153</v>
      </c>
      <c r="I64" s="169"/>
      <c r="J64" s="169"/>
      <c r="K64" s="169">
        <f>'将来負担比率（分子）の構造'!L$43</f>
        <v>1138</v>
      </c>
      <c r="L64" s="169"/>
      <c r="M64" s="169"/>
      <c r="N64" s="169">
        <f>'将来負担比率（分子）の構造'!M$43</f>
        <v>1120</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3521</v>
      </c>
      <c r="C66" s="169"/>
      <c r="D66" s="169"/>
      <c r="E66" s="169">
        <f>'将来負担比率（分子）の構造'!J$41</f>
        <v>3707</v>
      </c>
      <c r="F66" s="169"/>
      <c r="G66" s="169"/>
      <c r="H66" s="169">
        <f>'将来負担比率（分子）の構造'!K$41</f>
        <v>4013</v>
      </c>
      <c r="I66" s="169"/>
      <c r="J66" s="169"/>
      <c r="K66" s="169">
        <f>'将来負担比率（分子）の構造'!L$41</f>
        <v>3844</v>
      </c>
      <c r="L66" s="169"/>
      <c r="M66" s="169"/>
      <c r="N66" s="169">
        <f>'将来負担比率（分子）の構造'!M$41</f>
        <v>3642</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2078</v>
      </c>
      <c r="C72" s="173">
        <f>基金残高に係る経年分析!G55</f>
        <v>1963</v>
      </c>
      <c r="D72" s="173">
        <f>基金残高に係る経年分析!H55</f>
        <v>1885</v>
      </c>
    </row>
    <row r="73" spans="1:16" x14ac:dyDescent="0.2">
      <c r="A73" s="172" t="s">
        <v>74</v>
      </c>
      <c r="B73" s="173">
        <f>基金残高に係る経年分析!F56</f>
        <v>365</v>
      </c>
      <c r="C73" s="173">
        <f>基金残高に係る経年分析!G56</f>
        <v>365</v>
      </c>
      <c r="D73" s="173">
        <f>基金残高に係る経年分析!H56</f>
        <v>365</v>
      </c>
    </row>
    <row r="74" spans="1:16" x14ac:dyDescent="0.2">
      <c r="A74" s="172" t="s">
        <v>75</v>
      </c>
      <c r="B74" s="173">
        <f>基金残高に係る経年分析!F57</f>
        <v>890</v>
      </c>
      <c r="C74" s="173">
        <f>基金残高に係る経年分析!G57</f>
        <v>508</v>
      </c>
      <c r="D74" s="173">
        <f>基金残高に係る経年分析!H57</f>
        <v>507</v>
      </c>
    </row>
  </sheetData>
  <sheetProtection algorithmName="SHA-512" hashValue="ek3kQE9xx1YmcDtBoctO1XndqBBAfuVCcYbgoilm+KuyOg/5H716X3cpVcecpPV7ZcZkq2b2apEjxdI7xwwO4w==" saltValue="hs4uBWnHA4y24+oPWRsj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2025-03-17T07:01:49Z</cp:lastPrinted>
  <dcterms:created xsi:type="dcterms:W3CDTF">2025-02-19T03:08:34Z</dcterms:created>
  <dcterms:modified xsi:type="dcterms:W3CDTF">2025-03-18T05:59:50Z</dcterms:modified>
  <cp:category/>
</cp:coreProperties>
</file>