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bujlRIQPMaEzPv+wWipzUccwwpOHPa9WFbmBykAQv2MYvtg5K1eOdPTcrx96P/6v0XbVN8qAGFzsHdcnGXT79Q==" workbookSaltValue="5rA9zxmIMh1L9rvxsGnfB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<sst xmlns="http://schemas.openxmlformats.org/spreadsheetml/2006/main" count="228" uniqueCount="113">
  <si>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</si>
  <si>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</si>
  <si>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</si>
  <si>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</si>
  <si>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</si>
  <si>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</si>
  <si>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</si>
  <si>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</si>
  <si>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</si>
  <si>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</si>
  <si>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</si>
  <si>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</si>
  <si>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</si>
  <si>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</si>
  <si>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</si>
  <si>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</si>
  <si>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</si>
  <si>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</si>
  <si>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</si>
  <si>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</si>
  <si>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</si>
  <si>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</si>
  <si>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</si>
  <si>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</si>
  <si>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</si>
  <si>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</si>
  <si>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</si>
  <si>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</si>
  <si>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</si>
  <si>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</si>
  <si>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</si>
  <si>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</si>
  <si>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</si>
  <si>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</si>
  <si>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</si>
  <si>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</si>
  <si>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</si>
  <si>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</si>
  <si>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</si>
  <si>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</si>
  <si>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</si>
  <si>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</si>
  <si>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</si>
  <si>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</si>
  <si>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</si>
  <si>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</si>
  <si>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</si>
  <si>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</si>
  <si>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</si>
  <si>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</si>
  <si>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</si>
  <si>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</si>
  <si>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</si>
  <si>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</si>
  <si>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</si>
  <si>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</si>
  <si>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</si>
  <si>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</si>
  <si>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</si>
  <si>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</si>
  <si>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</si>
  <si>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</si>
  <si>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</si>
  <si>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</si>
  <si>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</si>
  <si>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</si>
  <si>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</si>
  <si>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</si>
  <si>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</si>
  <si>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</si>
  <si>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</si>
  <si>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</si>
  <si>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</si>
  <si>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</si>
  <si>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</si>
  <si>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</si>
  <si>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</si>
  <si>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</si>
  <si>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</si>
  <si>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</si>
  <si>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</si>
  <si>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</si>
  <si>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</si>
  <si>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</si>
  <si>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</si>
  <si>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</si>
  <si>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</si>
  <si>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</si>
  <si>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</si>
  <si>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</si>
  <si>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</si>
  <si>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</si>
  <si>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</si>
  <si>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</si>
  <si>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</si>
  <si>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</si>
  <si>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</si>
  <si>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</si>
  <si>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</si>
  <si>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</si>
  <si>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</si>
  <si>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</si>
  <si>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</si>
  <si>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</si>
  <si>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</si>
  <si>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</si>
  <si>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</si>
  <si>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</si>
  <si>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</si>
  <si>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</si>
  <si>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旧男川浄水場施設撤去工事の本格化に伴う資産減耗費の増等により経常費用が増加し、経常収支比率は8.12ポイント低下した。類似団体平均値を若干下回ったものの、全国平均値を上回っていること、100％以上を維持していることから、健全な経営ができていると言える。今後も健全な経営の維持に努める必要がある。
⑤料金回収率
　経常費用の増加及び給水収益の減少により、料金回収率は7.12ポイント低下したものの、類似団体平均値、全国平均値を上回っている。今後も適切な料金収入の確保に努める必要がある。
⑥給水原価
　経常費用の増加及び有収水量の減少により、給水原価は8.43円増加したものの、類似団体平均値、全国平均値を下回っている。今後も維持管理費の抑制に努める必要がある。
⑦施設利用率
　一日配水能力が一定であるのに対し、有収水量の減少及び漏水量の抑制に伴い配水量が減少したため、施設利用率は1.01ポイント低下した。類似団体平均値、全国平均値を上回っており、適切な施設規模と言える。</t>
    <rPh sb="1" eb="3">
      <t>ケイジョウ</t>
    </rPh>
    <rPh sb="3" eb="5">
      <t>シュウシ</t>
    </rPh>
    <rPh sb="5" eb="7">
      <t>ヒリツ</t>
    </rPh>
    <rPh sb="9" eb="10">
      <t>キュウ</t>
    </rPh>
    <rPh sb="10" eb="12">
      <t>オトガワ</t>
    </rPh>
    <rPh sb="12" eb="15">
      <t>ジョウスイジョウ</t>
    </rPh>
    <rPh sb="15" eb="17">
      <t>シセツ</t>
    </rPh>
    <rPh sb="17" eb="19">
      <t>テッキョ</t>
    </rPh>
    <rPh sb="19" eb="21">
      <t>コウジ</t>
    </rPh>
    <rPh sb="22" eb="24">
      <t>ホンカク</t>
    </rPh>
    <rPh sb="24" eb="25">
      <t>カ</t>
    </rPh>
    <rPh sb="26" eb="27">
      <t>トモナ</t>
    </rPh>
    <rPh sb="28" eb="30">
      <t>シサン</t>
    </rPh>
    <rPh sb="30" eb="32">
      <t>ゲンモウ</t>
    </rPh>
    <rPh sb="32" eb="33">
      <t>ヒ</t>
    </rPh>
    <rPh sb="34" eb="35">
      <t>ゾウ</t>
    </rPh>
    <rPh sb="35" eb="36">
      <t>トウ</t>
    </rPh>
    <rPh sb="39" eb="41">
      <t>ケイジョウ</t>
    </rPh>
    <rPh sb="41" eb="43">
      <t>ヒヨウ</t>
    </rPh>
    <rPh sb="44" eb="46">
      <t>ゾウカ</t>
    </rPh>
    <rPh sb="48" eb="50">
      <t>ケイジョウ</t>
    </rPh>
    <rPh sb="50" eb="52">
      <t>シュウシ</t>
    </rPh>
    <rPh sb="52" eb="54">
      <t>ヒリツ</t>
    </rPh>
    <rPh sb="63" eb="65">
      <t>テイカ</t>
    </rPh>
    <rPh sb="68" eb="70">
      <t>ルイジ</t>
    </rPh>
    <rPh sb="70" eb="72">
      <t>ダンタイ</t>
    </rPh>
    <rPh sb="72" eb="75">
      <t>ヘイキンチ</t>
    </rPh>
    <rPh sb="76" eb="78">
      <t>ジャッカン</t>
    </rPh>
    <rPh sb="78" eb="80">
      <t>シタマワ</t>
    </rPh>
    <rPh sb="86" eb="88">
      <t>ゼンコク</t>
    </rPh>
    <rPh sb="88" eb="91">
      <t>ヘイキンチ</t>
    </rPh>
    <rPh sb="92" eb="94">
      <t>ウワマワ</t>
    </rPh>
    <rPh sb="105" eb="107">
      <t>イジョウ</t>
    </rPh>
    <rPh sb="108" eb="110">
      <t>イジ</t>
    </rPh>
    <rPh sb="119" eb="121">
      <t>ケンゼン</t>
    </rPh>
    <rPh sb="122" eb="124">
      <t>ケイエイ</t>
    </rPh>
    <rPh sb="131" eb="132">
      <t>イ</t>
    </rPh>
    <rPh sb="135" eb="137">
      <t>コンゴ</t>
    </rPh>
    <rPh sb="138" eb="140">
      <t>ケンゼン</t>
    </rPh>
    <rPh sb="141" eb="143">
      <t>ケイエイ</t>
    </rPh>
    <rPh sb="144" eb="146">
      <t>イジ</t>
    </rPh>
    <rPh sb="147" eb="148">
      <t>ツト</t>
    </rPh>
    <rPh sb="150" eb="152">
      <t>ヒツヨウ</t>
    </rPh>
    <rPh sb="159" eb="161">
      <t>リョウキン</t>
    </rPh>
    <rPh sb="161" eb="163">
      <t>カイシュウ</t>
    </rPh>
    <rPh sb="163" eb="164">
      <t>リツ</t>
    </rPh>
    <rPh sb="166" eb="168">
      <t>ケイジョウ</t>
    </rPh>
    <rPh sb="168" eb="170">
      <t>ヒヨウ</t>
    </rPh>
    <rPh sb="171" eb="173">
      <t>ゾウカ</t>
    </rPh>
    <rPh sb="173" eb="174">
      <t>オヨ</t>
    </rPh>
    <rPh sb="175" eb="177">
      <t>キュウスイ</t>
    </rPh>
    <rPh sb="177" eb="179">
      <t>シュウエキ</t>
    </rPh>
    <rPh sb="180" eb="182">
      <t>ゲンショウ</t>
    </rPh>
    <rPh sb="186" eb="188">
      <t>リョウキン</t>
    </rPh>
    <rPh sb="188" eb="190">
      <t>カイシュウ</t>
    </rPh>
    <rPh sb="190" eb="191">
      <t>リツ</t>
    </rPh>
    <rPh sb="200" eb="202">
      <t>テイカ</t>
    </rPh>
    <rPh sb="208" eb="210">
      <t>ルイジ</t>
    </rPh>
    <rPh sb="210" eb="212">
      <t>ダンタイ</t>
    </rPh>
    <rPh sb="212" eb="215">
      <t>ヘイキンチ</t>
    </rPh>
    <rPh sb="216" eb="218">
      <t>ゼンコク</t>
    </rPh>
    <rPh sb="218" eb="221">
      <t>ヘイキンチ</t>
    </rPh>
    <rPh sb="222" eb="224">
      <t>ウワマワ</t>
    </rPh>
    <rPh sb="229" eb="231">
      <t>コンゴ</t>
    </rPh>
    <rPh sb="232" eb="234">
      <t>テキセツ</t>
    </rPh>
    <rPh sb="235" eb="237">
      <t>リョウキン</t>
    </rPh>
    <rPh sb="237" eb="239">
      <t>シュウニュウ</t>
    </rPh>
    <rPh sb="240" eb="242">
      <t>カクホ</t>
    </rPh>
    <rPh sb="243" eb="244">
      <t>ツト</t>
    </rPh>
    <rPh sb="246" eb="248">
      <t>ヒツヨウ</t>
    </rPh>
    <rPh sb="255" eb="257">
      <t>キュウスイ</t>
    </rPh>
    <rPh sb="257" eb="259">
      <t>ゲンカ</t>
    </rPh>
    <rPh sb="261" eb="265">
      <t>ケイジョウヒヨウ</t>
    </rPh>
    <rPh sb="266" eb="268">
      <t>ゾウカ</t>
    </rPh>
    <rPh sb="268" eb="269">
      <t>オヨ</t>
    </rPh>
    <rPh sb="270" eb="272">
      <t>ユウシュウ</t>
    </rPh>
    <rPh sb="272" eb="274">
      <t>スイリョウ</t>
    </rPh>
    <rPh sb="275" eb="277">
      <t>ゲンショウ</t>
    </rPh>
    <rPh sb="281" eb="285">
      <t>キュウスイゲンカ</t>
    </rPh>
    <rPh sb="290" eb="291">
      <t>エン</t>
    </rPh>
    <rPh sb="291" eb="293">
      <t>ゾウカ</t>
    </rPh>
    <rPh sb="313" eb="314">
      <t>シタ</t>
    </rPh>
    <rPh sb="323" eb="325">
      <t>イジ</t>
    </rPh>
    <rPh sb="325" eb="328">
      <t>カンリヒ</t>
    </rPh>
    <rPh sb="329" eb="331">
      <t>ヨクセイ</t>
    </rPh>
    <rPh sb="344" eb="346">
      <t>シセツ</t>
    </rPh>
    <rPh sb="346" eb="348">
      <t>リヨウ</t>
    </rPh>
    <rPh sb="348" eb="349">
      <t>リツ</t>
    </rPh>
    <rPh sb="351" eb="353">
      <t>イチニチ</t>
    </rPh>
    <rPh sb="353" eb="355">
      <t>ハイスイ</t>
    </rPh>
    <rPh sb="355" eb="357">
      <t>ノウリョク</t>
    </rPh>
    <rPh sb="358" eb="360">
      <t>イッテイ</t>
    </rPh>
    <rPh sb="365" eb="366">
      <t>タイ</t>
    </rPh>
    <rPh sb="368" eb="370">
      <t>ユウシュウ</t>
    </rPh>
    <rPh sb="370" eb="372">
      <t>スイリョウ</t>
    </rPh>
    <rPh sb="373" eb="375">
      <t>ゲンショウ</t>
    </rPh>
    <rPh sb="375" eb="376">
      <t>オヨ</t>
    </rPh>
    <rPh sb="377" eb="379">
      <t>ロウスイ</t>
    </rPh>
    <rPh sb="379" eb="380">
      <t>リョウ</t>
    </rPh>
    <rPh sb="381" eb="383">
      <t>ヨクセイ</t>
    </rPh>
    <rPh sb="384" eb="385">
      <t>トモナ</t>
    </rPh>
    <rPh sb="386" eb="388">
      <t>ハイスイ</t>
    </rPh>
    <rPh sb="388" eb="389">
      <t>リョウ</t>
    </rPh>
    <rPh sb="390" eb="392">
      <t>ゲンショウ</t>
    </rPh>
    <rPh sb="397" eb="399">
      <t>シセツ</t>
    </rPh>
    <rPh sb="399" eb="401">
      <t>リヨウ</t>
    </rPh>
    <rPh sb="401" eb="402">
      <t>リツ</t>
    </rPh>
    <rPh sb="411" eb="413">
      <t>テイカ</t>
    </rPh>
    <rPh sb="437" eb="439">
      <t>テキセツ</t>
    </rPh>
    <rPh sb="440" eb="442">
      <t>シセツ</t>
    </rPh>
    <rPh sb="442" eb="444">
      <t>キボ</t>
    </rPh>
    <rPh sb="445" eb="446">
      <t>イ</t>
    </rPh>
    <phoneticPr fontId="4"/>
  </si>
  <si>
    <t xml:space="preserve"> 令和元年度は前年度からの繰越工事が前年度よりも少なかったため、③管路更新率は0.21ポイント低下し、②管路経年化率についても0.49ポイント上昇した。管路更新率は類似団体平均値、全国平均値を上回り、管路経年化率は類似団体平均値を下回ったものの、依然として多くの老朽管が存在しており、引き続き更新事業を推進する必要がある。</t>
    <rPh sb="1" eb="3">
      <t>レイワ</t>
    </rPh>
    <rPh sb="3" eb="4">
      <t>ガン</t>
    </rPh>
    <rPh sb="4" eb="6">
      <t>ネンド</t>
    </rPh>
    <rPh sb="7" eb="10">
      <t>ゼンネンド</t>
    </rPh>
    <rPh sb="13" eb="15">
      <t>クリコシ</t>
    </rPh>
    <rPh sb="15" eb="17">
      <t>コウジ</t>
    </rPh>
    <rPh sb="18" eb="21">
      <t>ゼンネンド</t>
    </rPh>
    <rPh sb="24" eb="25">
      <t>スク</t>
    </rPh>
    <rPh sb="33" eb="35">
      <t>カンロ</t>
    </rPh>
    <rPh sb="35" eb="37">
      <t>コウシン</t>
    </rPh>
    <rPh sb="37" eb="38">
      <t>リツ</t>
    </rPh>
    <rPh sb="47" eb="49">
      <t>テイカ</t>
    </rPh>
    <rPh sb="52" eb="54">
      <t>カンロ</t>
    </rPh>
    <rPh sb="54" eb="57">
      <t>ケイネンカ</t>
    </rPh>
    <rPh sb="57" eb="58">
      <t>リツ</t>
    </rPh>
    <rPh sb="71" eb="73">
      <t>ジョウショウ</t>
    </rPh>
    <rPh sb="76" eb="78">
      <t>カンロ</t>
    </rPh>
    <rPh sb="78" eb="80">
      <t>コウシン</t>
    </rPh>
    <rPh sb="80" eb="81">
      <t>リツ</t>
    </rPh>
    <rPh sb="82" eb="84">
      <t>ルイジ</t>
    </rPh>
    <rPh sb="84" eb="86">
      <t>ダンタイ</t>
    </rPh>
    <rPh sb="86" eb="89">
      <t>ヘイキンチ</t>
    </rPh>
    <rPh sb="90" eb="92">
      <t>ゼンコク</t>
    </rPh>
    <rPh sb="92" eb="95">
      <t>ヘイキンチ</t>
    </rPh>
    <rPh sb="96" eb="98">
      <t>ウワマワ</t>
    </rPh>
    <rPh sb="100" eb="102">
      <t>カンロ</t>
    </rPh>
    <rPh sb="102" eb="105">
      <t>ケイネンカ</t>
    </rPh>
    <rPh sb="105" eb="106">
      <t>リツ</t>
    </rPh>
    <rPh sb="107" eb="114">
      <t>ルイジダンタイヘイキンチ</t>
    </rPh>
    <rPh sb="115" eb="117">
      <t>シタマワ</t>
    </rPh>
    <rPh sb="123" eb="125">
      <t>イゼン</t>
    </rPh>
    <rPh sb="128" eb="129">
      <t>オオ</t>
    </rPh>
    <rPh sb="131" eb="133">
      <t>ロウキュウ</t>
    </rPh>
    <rPh sb="133" eb="134">
      <t>カン</t>
    </rPh>
    <rPh sb="135" eb="137">
      <t>ソンザイ</t>
    </rPh>
    <rPh sb="142" eb="143">
      <t>ヒ</t>
    </rPh>
    <rPh sb="144" eb="145">
      <t>ツヅ</t>
    </rPh>
    <rPh sb="146" eb="148">
      <t>コウシン</t>
    </rPh>
    <rPh sb="148" eb="150">
      <t>ジギョウ</t>
    </rPh>
    <rPh sb="151" eb="153">
      <t>スイシン</t>
    </rPh>
    <rPh sb="155" eb="157">
      <t>ヒツヨウ</t>
    </rPh>
    <phoneticPr fontId="4"/>
  </si>
  <si>
    <t>　令和元年度は、平成29年度に完了した基幹浄水場の更新に伴う旧施設撤去工事の本格化により、資産減耗費が増加した。これにより経常費用が増加したが、経営の健全性は維持されている。また、老朽管の布設替等、水道管路耐震化事業を推進し、管路経年化率の上昇を抑制することができた。
　経営の健全性、効率性を維持しつつ、老朽施設の更新や水道管路耐震化を引き続き推進するため、将来の更新計画や財政支出を明らかにし、長期的な視野に立った適正かつ効率的な水道事業の運営に取り組んでいく必要がある。
　なお、経営戦略は平成30年度に策定済みで令和３年度に見直し予定である。</t>
    <rPh sb="1" eb="3">
      <t>レイワ</t>
    </rPh>
    <rPh sb="3" eb="5">
      <t>ガンネン</t>
    </rPh>
    <rPh sb="5" eb="6">
      <t>ド</t>
    </rPh>
    <rPh sb="8" eb="10">
      <t>ヘイセイ</t>
    </rPh>
    <rPh sb="12" eb="14">
      <t>ネンド</t>
    </rPh>
    <rPh sb="15" eb="17">
      <t>カンリョウ</t>
    </rPh>
    <rPh sb="19" eb="21">
      <t>キカン</t>
    </rPh>
    <rPh sb="21" eb="24">
      <t>ジョウスイジョウ</t>
    </rPh>
    <rPh sb="25" eb="27">
      <t>コウシン</t>
    </rPh>
    <rPh sb="28" eb="29">
      <t>トモナ</t>
    </rPh>
    <rPh sb="30" eb="33">
      <t>キュウシセツ</t>
    </rPh>
    <rPh sb="33" eb="35">
      <t>テッキョ</t>
    </rPh>
    <rPh sb="35" eb="37">
      <t>コウジ</t>
    </rPh>
    <rPh sb="38" eb="41">
      <t>ホンカクカ</t>
    </rPh>
    <rPh sb="45" eb="47">
      <t>シサン</t>
    </rPh>
    <rPh sb="47" eb="49">
      <t>ゲンモウ</t>
    </rPh>
    <rPh sb="49" eb="50">
      <t>ヒ</t>
    </rPh>
    <rPh sb="51" eb="53">
      <t>ゾウカ</t>
    </rPh>
    <rPh sb="61" eb="63">
      <t>ケイジョウ</t>
    </rPh>
    <rPh sb="63" eb="65">
      <t>ヒヨウ</t>
    </rPh>
    <rPh sb="66" eb="68">
      <t>ゾウカ</t>
    </rPh>
    <rPh sb="72" eb="74">
      <t>ケイエイ</t>
    </rPh>
    <rPh sb="75" eb="78">
      <t>ケンゼンセイ</t>
    </rPh>
    <rPh sb="79" eb="81">
      <t>イジ</t>
    </rPh>
    <rPh sb="90" eb="92">
      <t>ロウキュウ</t>
    </rPh>
    <rPh sb="92" eb="93">
      <t>カン</t>
    </rPh>
    <rPh sb="94" eb="97">
      <t>フセツガ</t>
    </rPh>
    <rPh sb="97" eb="9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</si>
</sst>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0.78</c:v>
                </c:pt>
                <c:pt idx="1">
                  <c:v>0.64</c:v>
                </c:pt>
                <c:pt idx="2">
                  <c:v>0.7</c:v>
                </c:pt>
                <c:pt idx="3">
                  <c:v>1.2</c:v>
                </c:pt>
                <c:pt idx="4">
                  <c:v>0.99</c:v>
                </c:pt>
              </c:numCache>
            </c:numRef>
          </c:val>
          <c:extLst>
            <c:ext xmlns:c16="http://schemas.microsoft.com/office/drawing/2014/chart" uri="{C3380CC4-5D6E-409C-BE32-E72D297353CC}">
              <c16:uniqueId val="{00000000-99A9-41D4-A743-DE76DF5DAB84}"/>
            </c:ext>
          </c:extLst>
        </c:ser>
        <c:dLbls>
          <c:showLegendKey val="0"/>
          <c:showVal val="0"/>
          <c:showCatName val="0"/>
          <c:showSerName val="0"/>
          <c:showPercent val="0"/>
          <c:showBubbleSize val="0"/>
        </c:dLbls>
        <c:gapWidth val="150"/>
        <c:axId val="180364128"/>
        <c:axId val="18036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99A9-41D4-A743-DE76DF5DAB84}"/>
            </c:ext>
          </c:extLst>
        </c:ser>
        <c:dLbls>
          <c:showLegendKey val="0"/>
          <c:showVal val="0"/>
          <c:showCatName val="0"/>
          <c:showSerName val="0"/>
          <c:showPercent val="0"/>
          <c:showBubbleSize val="0"/>
        </c:dLbls>
        <c:marker val="1"/>
        <c:smooth val="0"/>
        <c:axId val="180364128"/>
        <c:axId val="180363344"/>
      </c:lineChart>
      <c:dateAx>
        <c:axId val="180364128"/>
        <c:scaling>
          <c:orientation val="minMax"/>
        </c:scaling>
        <c:delete val="1"/>
        <c:axPos val="b"/>
        <c:numFmt formatCode="&quot;H&quot;yy" sourceLinked="1"/>
        <c:majorTickMark val="none"/>
        <c:minorTickMark val="none"/>
        <c:tickLblPos val="none"/>
        <c:crossAx val="180363344"/>
        <c:crosses val="autoZero"/>
        <c:auto val="1"/>
        <c:lblOffset val="100"/>
        <c:baseTimeUnit val="years"/>
      </c:dateAx>
      <c:valAx>
        <c:axId val="18036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71.91</c:v>
                </c:pt>
                <c:pt idx="1">
                  <c:v>72.760000000000005</c:v>
                </c:pt>
                <c:pt idx="2">
                  <c:v>73.53</c:v>
                </c:pt>
                <c:pt idx="3">
                  <c:v>73.55</c:v>
                </c:pt>
                <c:pt idx="4">
                  <c:v>72.540000000000006</c:v>
                </c:pt>
              </c:numCache>
            </c:numRef>
          </c:val>
          <c:extLst>
            <c:ext xmlns:c16="http://schemas.microsoft.com/office/drawing/2014/chart" uri="{C3380CC4-5D6E-409C-BE32-E72D297353CC}">
              <c16:uniqueId val="{00000000-B3DB-41E0-B3D9-DC572BD3B60A}"/>
            </c:ext>
          </c:extLst>
        </c:ser>
        <c:dLbls>
          <c:showLegendKey val="0"/>
          <c:showVal val="0"/>
          <c:showCatName val="0"/>
          <c:showSerName val="0"/>
          <c:showPercent val="0"/>
          <c:showBubbleSize val="0"/>
        </c:dLbls>
        <c:gapWidth val="150"/>
        <c:axId val="448934448"/>
        <c:axId val="44892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B3DB-41E0-B3D9-DC572BD3B60A}"/>
            </c:ext>
          </c:extLst>
        </c:ser>
        <c:dLbls>
          <c:showLegendKey val="0"/>
          <c:showVal val="0"/>
          <c:showCatName val="0"/>
          <c:showSerName val="0"/>
          <c:showPercent val="0"/>
          <c:showBubbleSize val="0"/>
        </c:dLbls>
        <c:marker val="1"/>
        <c:smooth val="0"/>
        <c:axId val="448934448"/>
        <c:axId val="448929744"/>
      </c:lineChart>
      <c:dateAx>
        <c:axId val="448934448"/>
        <c:scaling>
          <c:orientation val="minMax"/>
        </c:scaling>
        <c:delete val="1"/>
        <c:axPos val="b"/>
        <c:numFmt formatCode="&quot;H&quot;yy" sourceLinked="1"/>
        <c:majorTickMark val="none"/>
        <c:minorTickMark val="none"/>
        <c:tickLblPos val="none"/>
        <c:crossAx val="448929744"/>
        <c:crosses val="autoZero"/>
        <c:auto val="1"/>
        <c:lblOffset val="100"/>
        <c:baseTimeUnit val="years"/>
      </c:dateAx>
      <c:valAx>
        <c:axId val="44892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3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97.9</c:v>
                </c:pt>
                <c:pt idx="1">
                  <c:v>97.77</c:v>
                </c:pt>
                <c:pt idx="2">
                  <c:v>97.16</c:v>
                </c:pt>
                <c:pt idx="3">
                  <c:v>96.82</c:v>
                </c:pt>
                <c:pt idx="4">
                  <c:v>97.56</c:v>
                </c:pt>
              </c:numCache>
            </c:numRef>
          </c:val>
          <c:extLst>
            <c:ext xmlns:c16="http://schemas.microsoft.com/office/drawing/2014/chart" uri="{C3380CC4-5D6E-409C-BE32-E72D297353CC}">
              <c16:uniqueId val="{00000000-C80C-43AF-BB09-62376A269A95}"/>
            </c:ext>
          </c:extLst>
        </c:ser>
        <c:dLbls>
          <c:showLegendKey val="0"/>
          <c:showVal val="0"/>
          <c:showCatName val="0"/>
          <c:showSerName val="0"/>
          <c:showPercent val="0"/>
          <c:showBubbleSize val="0"/>
        </c:dLbls>
        <c:gapWidth val="150"/>
        <c:axId val="448930136"/>
        <c:axId val="44893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C80C-43AF-BB09-62376A269A95}"/>
            </c:ext>
          </c:extLst>
        </c:ser>
        <c:dLbls>
          <c:showLegendKey val="0"/>
          <c:showVal val="0"/>
          <c:showCatName val="0"/>
          <c:showSerName val="0"/>
          <c:showPercent val="0"/>
          <c:showBubbleSize val="0"/>
        </c:dLbls>
        <c:marker val="1"/>
        <c:smooth val="0"/>
        <c:axId val="448930136"/>
        <c:axId val="448932880"/>
      </c:lineChart>
      <c:dateAx>
        <c:axId val="448930136"/>
        <c:scaling>
          <c:orientation val="minMax"/>
        </c:scaling>
        <c:delete val="1"/>
        <c:axPos val="b"/>
        <c:numFmt formatCode="&quot;H&quot;yy" sourceLinked="1"/>
        <c:majorTickMark val="none"/>
        <c:minorTickMark val="none"/>
        <c:tickLblPos val="none"/>
        <c:crossAx val="448932880"/>
        <c:crosses val="autoZero"/>
        <c:auto val="1"/>
        <c:lblOffset val="100"/>
        <c:baseTimeUnit val="years"/>
      </c:dateAx>
      <c:valAx>
        <c:axId val="44893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3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128.75</c:v>
                </c:pt>
                <c:pt idx="1">
                  <c:v>131.74</c:v>
                </c:pt>
                <c:pt idx="2">
                  <c:v>109.08</c:v>
                </c:pt>
                <c:pt idx="3">
                  <c:v>121.32</c:v>
                </c:pt>
                <c:pt idx="4">
                  <c:v>113.2</c:v>
                </c:pt>
              </c:numCache>
            </c:numRef>
          </c:val>
          <c:extLst>
            <c:ext xmlns:c16="http://schemas.microsoft.com/office/drawing/2014/chart" uri="{C3380CC4-5D6E-409C-BE32-E72D297353CC}">
              <c16:uniqueId val="{00000000-53F2-483C-8DB4-A47E301296BA}"/>
            </c:ext>
          </c:extLst>
        </c:ser>
        <c:dLbls>
          <c:showLegendKey val="0"/>
          <c:showVal val="0"/>
          <c:showCatName val="0"/>
          <c:showSerName val="0"/>
          <c:showPercent val="0"/>
          <c:showBubbleSize val="0"/>
        </c:dLbls>
        <c:gapWidth val="150"/>
        <c:axId val="180366088"/>
        <c:axId val="18036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53F2-483C-8DB4-A47E301296BA}"/>
            </c:ext>
          </c:extLst>
        </c:ser>
        <c:dLbls>
          <c:showLegendKey val="0"/>
          <c:showVal val="0"/>
          <c:showCatName val="0"/>
          <c:showSerName val="0"/>
          <c:showPercent val="0"/>
          <c:showBubbleSize val="0"/>
        </c:dLbls>
        <c:marker val="1"/>
        <c:smooth val="0"/>
        <c:axId val="180366088"/>
        <c:axId val="180365304"/>
      </c:lineChart>
      <c:dateAx>
        <c:axId val="180366088"/>
        <c:scaling>
          <c:orientation val="minMax"/>
        </c:scaling>
        <c:delete val="1"/>
        <c:axPos val="b"/>
        <c:numFmt formatCode="&quot;H&quot;yy" sourceLinked="1"/>
        <c:majorTickMark val="none"/>
        <c:minorTickMark val="none"/>
        <c:tickLblPos val="none"/>
        <c:crossAx val="180365304"/>
        <c:crosses val="autoZero"/>
        <c:auto val="1"/>
        <c:lblOffset val="100"/>
        <c:baseTimeUnit val="years"/>
      </c:dateAx>
      <c:valAx>
        <c:axId val="180365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36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41.42</c:v>
                </c:pt>
                <c:pt idx="1">
                  <c:v>42.02</c:v>
                </c:pt>
                <c:pt idx="2">
                  <c:v>37.18</c:v>
                </c:pt>
                <c:pt idx="3">
                  <c:v>38.520000000000003</c:v>
                </c:pt>
                <c:pt idx="4">
                  <c:v>40.11</c:v>
                </c:pt>
              </c:numCache>
            </c:numRef>
          </c:val>
          <c:extLst>
            <c:ext xmlns:c16="http://schemas.microsoft.com/office/drawing/2014/chart" uri="{C3380CC4-5D6E-409C-BE32-E72D297353CC}">
              <c16:uniqueId val="{00000000-8CD7-4A24-A5E3-BE8B9D3FBD33}"/>
            </c:ext>
          </c:extLst>
        </c:ser>
        <c:dLbls>
          <c:showLegendKey val="0"/>
          <c:showVal val="0"/>
          <c:showCatName val="0"/>
          <c:showSerName val="0"/>
          <c:showPercent val="0"/>
          <c:showBubbleSize val="0"/>
        </c:dLbls>
        <c:gapWidth val="150"/>
        <c:axId val="180362560"/>
        <c:axId val="44859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8CD7-4A24-A5E3-BE8B9D3FBD33}"/>
            </c:ext>
          </c:extLst>
        </c:ser>
        <c:dLbls>
          <c:showLegendKey val="0"/>
          <c:showVal val="0"/>
          <c:showCatName val="0"/>
          <c:showSerName val="0"/>
          <c:showPercent val="0"/>
          <c:showBubbleSize val="0"/>
        </c:dLbls>
        <c:marker val="1"/>
        <c:smooth val="0"/>
        <c:axId val="180362560"/>
        <c:axId val="448596784"/>
      </c:lineChart>
      <c:dateAx>
        <c:axId val="180362560"/>
        <c:scaling>
          <c:orientation val="minMax"/>
        </c:scaling>
        <c:delete val="1"/>
        <c:axPos val="b"/>
        <c:numFmt formatCode="&quot;H&quot;yy" sourceLinked="1"/>
        <c:majorTickMark val="none"/>
        <c:minorTickMark val="none"/>
        <c:tickLblPos val="none"/>
        <c:crossAx val="448596784"/>
        <c:crosses val="autoZero"/>
        <c:auto val="1"/>
        <c:lblOffset val="100"/>
        <c:baseTimeUnit val="years"/>
      </c:dateAx>
      <c:valAx>
        <c:axId val="44859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16.850000000000001</c:v>
                </c:pt>
                <c:pt idx="1">
                  <c:v>17.8</c:v>
                </c:pt>
                <c:pt idx="2">
                  <c:v>18.97</c:v>
                </c:pt>
                <c:pt idx="3">
                  <c:v>19.690000000000001</c:v>
                </c:pt>
                <c:pt idx="4">
                  <c:v>20.18</c:v>
                </c:pt>
              </c:numCache>
            </c:numRef>
          </c:val>
          <c:extLst>
            <c:ext xmlns:c16="http://schemas.microsoft.com/office/drawing/2014/chart" uri="{C3380CC4-5D6E-409C-BE32-E72D297353CC}">
              <c16:uniqueId val="{00000000-1429-42B7-8A5B-C51F64BCD376}"/>
            </c:ext>
          </c:extLst>
        </c:ser>
        <c:dLbls>
          <c:showLegendKey val="0"/>
          <c:showVal val="0"/>
          <c:showCatName val="0"/>
          <c:showSerName val="0"/>
          <c:showPercent val="0"/>
          <c:showBubbleSize val="0"/>
        </c:dLbls>
        <c:gapWidth val="150"/>
        <c:axId val="448594040"/>
        <c:axId val="44859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1429-42B7-8A5B-C51F64BCD376}"/>
            </c:ext>
          </c:extLst>
        </c:ser>
        <c:dLbls>
          <c:showLegendKey val="0"/>
          <c:showVal val="0"/>
          <c:showCatName val="0"/>
          <c:showSerName val="0"/>
          <c:showPercent val="0"/>
          <c:showBubbleSize val="0"/>
        </c:dLbls>
        <c:marker val="1"/>
        <c:smooth val="0"/>
        <c:axId val="448594040"/>
        <c:axId val="448595608"/>
      </c:lineChart>
      <c:dateAx>
        <c:axId val="448594040"/>
        <c:scaling>
          <c:orientation val="minMax"/>
        </c:scaling>
        <c:delete val="1"/>
        <c:axPos val="b"/>
        <c:numFmt formatCode="&quot;H&quot;yy" sourceLinked="1"/>
        <c:majorTickMark val="none"/>
        <c:minorTickMark val="none"/>
        <c:tickLblPos val="none"/>
        <c:crossAx val="448595608"/>
        <c:crosses val="autoZero"/>
        <c:auto val="1"/>
        <c:lblOffset val="100"/>
        <c:baseTimeUnit val="years"/>
      </c:dateAx>
      <c:valAx>
        <c:axId val="44859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59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1B-4675-B081-32BF5ABF163A}"/>
            </c:ext>
          </c:extLst>
        </c:ser>
        <c:dLbls>
          <c:showLegendKey val="0"/>
          <c:showVal val="0"/>
          <c:showCatName val="0"/>
          <c:showSerName val="0"/>
          <c:showPercent val="0"/>
          <c:showBubbleSize val="0"/>
        </c:dLbls>
        <c:gapWidth val="150"/>
        <c:axId val="448589728"/>
        <c:axId val="44859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9D1B-4675-B081-32BF5ABF163A}"/>
            </c:ext>
          </c:extLst>
        </c:ser>
        <c:dLbls>
          <c:showLegendKey val="0"/>
          <c:showVal val="0"/>
          <c:showCatName val="0"/>
          <c:showSerName val="0"/>
          <c:showPercent val="0"/>
          <c:showBubbleSize val="0"/>
        </c:dLbls>
        <c:marker val="1"/>
        <c:smooth val="0"/>
        <c:axId val="448589728"/>
        <c:axId val="448590904"/>
      </c:lineChart>
      <c:dateAx>
        <c:axId val="448589728"/>
        <c:scaling>
          <c:orientation val="minMax"/>
        </c:scaling>
        <c:delete val="1"/>
        <c:axPos val="b"/>
        <c:numFmt formatCode="&quot;H&quot;yy" sourceLinked="1"/>
        <c:majorTickMark val="none"/>
        <c:minorTickMark val="none"/>
        <c:tickLblPos val="none"/>
        <c:crossAx val="448590904"/>
        <c:crosses val="autoZero"/>
        <c:auto val="1"/>
        <c:lblOffset val="100"/>
        <c:baseTimeUnit val="years"/>
      </c:dateAx>
      <c:valAx>
        <c:axId val="448590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85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272.11</c:v>
                </c:pt>
                <c:pt idx="1">
                  <c:v>312.60000000000002</c:v>
                </c:pt>
                <c:pt idx="2">
                  <c:v>438.75</c:v>
                </c:pt>
                <c:pt idx="3">
                  <c:v>398.29</c:v>
                </c:pt>
                <c:pt idx="4">
                  <c:v>416.57</c:v>
                </c:pt>
              </c:numCache>
            </c:numRef>
          </c:val>
          <c:extLst>
            <c:ext xmlns:c16="http://schemas.microsoft.com/office/drawing/2014/chart" uri="{C3380CC4-5D6E-409C-BE32-E72D297353CC}">
              <c16:uniqueId val="{00000000-AE11-489D-92C1-5EB2580CEFFD}"/>
            </c:ext>
          </c:extLst>
        </c:ser>
        <c:dLbls>
          <c:showLegendKey val="0"/>
          <c:showVal val="0"/>
          <c:showCatName val="0"/>
          <c:showSerName val="0"/>
          <c:showPercent val="0"/>
          <c:showBubbleSize val="0"/>
        </c:dLbls>
        <c:gapWidth val="150"/>
        <c:axId val="448593648"/>
        <c:axId val="44859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AE11-489D-92C1-5EB2580CEFFD}"/>
            </c:ext>
          </c:extLst>
        </c:ser>
        <c:dLbls>
          <c:showLegendKey val="0"/>
          <c:showVal val="0"/>
          <c:showCatName val="0"/>
          <c:showSerName val="0"/>
          <c:showPercent val="0"/>
          <c:showBubbleSize val="0"/>
        </c:dLbls>
        <c:marker val="1"/>
        <c:smooth val="0"/>
        <c:axId val="448593648"/>
        <c:axId val="448592472"/>
      </c:lineChart>
      <c:dateAx>
        <c:axId val="448593648"/>
        <c:scaling>
          <c:orientation val="minMax"/>
        </c:scaling>
        <c:delete val="1"/>
        <c:axPos val="b"/>
        <c:numFmt formatCode="&quot;H&quot;yy" sourceLinked="1"/>
        <c:majorTickMark val="none"/>
        <c:minorTickMark val="none"/>
        <c:tickLblPos val="none"/>
        <c:crossAx val="448592472"/>
        <c:crosses val="autoZero"/>
        <c:auto val="1"/>
        <c:lblOffset val="100"/>
        <c:baseTimeUnit val="years"/>
      </c:dateAx>
      <c:valAx>
        <c:axId val="448592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859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246.79</c:v>
                </c:pt>
                <c:pt idx="1">
                  <c:v>250.41</c:v>
                </c:pt>
                <c:pt idx="2">
                  <c:v>249.51</c:v>
                </c:pt>
                <c:pt idx="3">
                  <c:v>245.94</c:v>
                </c:pt>
                <c:pt idx="4">
                  <c:v>239.52</c:v>
                </c:pt>
              </c:numCache>
            </c:numRef>
          </c:val>
          <c:extLst>
            <c:ext xmlns:c16="http://schemas.microsoft.com/office/drawing/2014/chart" uri="{C3380CC4-5D6E-409C-BE32-E72D297353CC}">
              <c16:uniqueId val="{00000000-8814-4CD4-B3B2-A948A2F141BC}"/>
            </c:ext>
          </c:extLst>
        </c:ser>
        <c:dLbls>
          <c:showLegendKey val="0"/>
          <c:showVal val="0"/>
          <c:showCatName val="0"/>
          <c:showSerName val="0"/>
          <c:showPercent val="0"/>
          <c:showBubbleSize val="0"/>
        </c:dLbls>
        <c:gapWidth val="150"/>
        <c:axId val="448596392"/>
        <c:axId val="4485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8814-4CD4-B3B2-A948A2F141BC}"/>
            </c:ext>
          </c:extLst>
        </c:ser>
        <c:dLbls>
          <c:showLegendKey val="0"/>
          <c:showVal val="0"/>
          <c:showCatName val="0"/>
          <c:showSerName val="0"/>
          <c:showPercent val="0"/>
          <c:showBubbleSize val="0"/>
        </c:dLbls>
        <c:marker val="1"/>
        <c:smooth val="0"/>
        <c:axId val="448596392"/>
        <c:axId val="448594432"/>
      </c:lineChart>
      <c:dateAx>
        <c:axId val="448596392"/>
        <c:scaling>
          <c:orientation val="minMax"/>
        </c:scaling>
        <c:delete val="1"/>
        <c:axPos val="b"/>
        <c:numFmt formatCode="&quot;H&quot;yy" sourceLinked="1"/>
        <c:majorTickMark val="none"/>
        <c:minorTickMark val="none"/>
        <c:tickLblPos val="none"/>
        <c:crossAx val="448594432"/>
        <c:crosses val="autoZero"/>
        <c:auto val="1"/>
        <c:lblOffset val="100"/>
        <c:baseTimeUnit val="years"/>
      </c:dateAx>
      <c:valAx>
        <c:axId val="44859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859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127.44</c:v>
                </c:pt>
                <c:pt idx="1">
                  <c:v>132.08000000000001</c:v>
                </c:pt>
                <c:pt idx="2">
                  <c:v>105.52</c:v>
                </c:pt>
                <c:pt idx="3">
                  <c:v>118.87</c:v>
                </c:pt>
                <c:pt idx="4">
                  <c:v>111.75</c:v>
                </c:pt>
              </c:numCache>
            </c:numRef>
          </c:val>
          <c:extLst>
            <c:ext xmlns:c16="http://schemas.microsoft.com/office/drawing/2014/chart" uri="{C3380CC4-5D6E-409C-BE32-E72D297353CC}">
              <c16:uniqueId val="{00000000-4764-4390-A79F-91D42C2AD03C}"/>
            </c:ext>
          </c:extLst>
        </c:ser>
        <c:dLbls>
          <c:showLegendKey val="0"/>
          <c:showVal val="0"/>
          <c:showCatName val="0"/>
          <c:showSerName val="0"/>
          <c:showPercent val="0"/>
          <c:showBubbleSize val="0"/>
        </c:dLbls>
        <c:gapWidth val="150"/>
        <c:axId val="448591296"/>
        <c:axId val="44893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4764-4390-A79F-91D42C2AD03C}"/>
            </c:ext>
          </c:extLst>
        </c:ser>
        <c:dLbls>
          <c:showLegendKey val="0"/>
          <c:showVal val="0"/>
          <c:showCatName val="0"/>
          <c:showSerName val="0"/>
          <c:showPercent val="0"/>
          <c:showBubbleSize val="0"/>
        </c:dLbls>
        <c:marker val="1"/>
        <c:smooth val="0"/>
        <c:axId val="448591296"/>
        <c:axId val="448932488"/>
      </c:lineChart>
      <c:dateAx>
        <c:axId val="448591296"/>
        <c:scaling>
          <c:orientation val="minMax"/>
        </c:scaling>
        <c:delete val="1"/>
        <c:axPos val="b"/>
        <c:numFmt formatCode="&quot;H&quot;yy" sourceLinked="1"/>
        <c:majorTickMark val="none"/>
        <c:minorTickMark val="none"/>
        <c:tickLblPos val="none"/>
        <c:crossAx val="448932488"/>
        <c:crosses val="autoZero"/>
        <c:auto val="1"/>
        <c:lblOffset val="100"/>
        <c:baseTimeUnit val="years"/>
      </c:dateAx>
      <c:valAx>
        <c:axId val="44893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5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121.45</c:v>
                </c:pt>
                <c:pt idx="1">
                  <c:v>117.32</c:v>
                </c:pt>
                <c:pt idx="2">
                  <c:v>147.06</c:v>
                </c:pt>
                <c:pt idx="3">
                  <c:v>130.65</c:v>
                </c:pt>
                <c:pt idx="4">
                  <c:v>139.08000000000001</c:v>
                </c:pt>
              </c:numCache>
            </c:numRef>
          </c:val>
          <c:extLst>
            <c:ext xmlns:c16="http://schemas.microsoft.com/office/drawing/2014/chart" uri="{C3380CC4-5D6E-409C-BE32-E72D297353CC}">
              <c16:uniqueId val="{00000000-2E77-4596-8E0E-26396932F605}"/>
            </c:ext>
          </c:extLst>
        </c:ser>
        <c:dLbls>
          <c:showLegendKey val="0"/>
          <c:showVal val="0"/>
          <c:showCatName val="0"/>
          <c:showSerName val="0"/>
          <c:showPercent val="0"/>
          <c:showBubbleSize val="0"/>
        </c:dLbls>
        <c:gapWidth val="150"/>
        <c:axId val="448936408"/>
        <c:axId val="44893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2E77-4596-8E0E-26396932F605}"/>
            </c:ext>
          </c:extLst>
        </c:ser>
        <c:dLbls>
          <c:showLegendKey val="0"/>
          <c:showVal val="0"/>
          <c:showCatName val="0"/>
          <c:showSerName val="0"/>
          <c:showPercent val="0"/>
          <c:showBubbleSize val="0"/>
        </c:dLbls>
        <c:marker val="1"/>
        <c:smooth val="0"/>
        <c:axId val="448936408"/>
        <c:axId val="448936800"/>
      </c:lineChart>
      <c:dateAx>
        <c:axId val="448936408"/>
        <c:scaling>
          <c:orientation val="minMax"/>
        </c:scaling>
        <c:delete val="1"/>
        <c:axPos val="b"/>
        <c:numFmt formatCode="&quot;H&quot;yy" sourceLinked="1"/>
        <c:majorTickMark val="none"/>
        <c:minorTickMark val="none"/>
        <c:tickLblPos val="none"/>
        <c:crossAx val="448936800"/>
        <c:crosses val="autoZero"/>
        <c:auto val="1"/>
        <c:lblOffset val="100"/>
        <c:baseTimeUnit val="years"/>
      </c:dateAx>
      <c:valAx>
        <c:axId val="4489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3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岡崎市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387791</v>
      </c>
      <c r="AM8" s="71"/>
      <c r="AN8" s="71"/>
      <c r="AO8" s="71"/>
      <c r="AP8" s="71"/>
      <c r="AQ8" s="71"/>
      <c r="AR8" s="71"/>
      <c r="AS8" s="71"/>
      <c r="AT8" s="67">
        <f>データ!$S$6</f>
        <v>387.2</v>
      </c>
      <c r="AU8" s="68"/>
      <c r="AV8" s="68"/>
      <c r="AW8" s="68"/>
      <c r="AX8" s="68"/>
      <c r="AY8" s="68"/>
      <c r="AZ8" s="68"/>
      <c r="BA8" s="68"/>
      <c r="BB8" s="70">
        <f>データ!$T$6</f>
        <v>1001.53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76.3</v>
      </c>
      <c r="J10" s="68"/>
      <c r="K10" s="68"/>
      <c r="L10" s="68"/>
      <c r="M10" s="68"/>
      <c r="N10" s="68"/>
      <c r="O10" s="69"/>
      <c r="P10" s="70">
        <f>データ!$P$6</f>
        <v>99</v>
      </c>
      <c r="Q10" s="70"/>
      <c r="R10" s="70"/>
      <c r="S10" s="70"/>
      <c r="T10" s="70"/>
      <c r="U10" s="70"/>
      <c r="V10" s="70"/>
      <c r="W10" s="71">
        <f>データ!$Q$6</f>
        <v>2684</v>
      </c>
      <c r="X10" s="71"/>
      <c r="Y10" s="71"/>
      <c r="Z10" s="71"/>
      <c r="AA10" s="71"/>
      <c r="AB10" s="71"/>
      <c r="AC10" s="71"/>
      <c r="AD10" s="2"/>
      <c r="AE10" s="2"/>
      <c r="AF10" s="2"/>
      <c r="AG10" s="2"/>
      <c r="AH10" s="4"/>
      <c r="AI10" s="4"/>
      <c r="AJ10" s="4"/>
      <c r="AK10" s="4"/>
      <c r="AL10" s="71">
        <f>データ!$U$6</f>
        <v>383239</v>
      </c>
      <c r="AM10" s="71"/>
      <c r="AN10" s="71"/>
      <c r="AO10" s="71"/>
      <c r="AP10" s="71"/>
      <c r="AQ10" s="71"/>
      <c r="AR10" s="71"/>
      <c r="AS10" s="71"/>
      <c r="AT10" s="67">
        <f>データ!$V$6</f>
        <v>182.4</v>
      </c>
      <c r="AU10" s="68"/>
      <c r="AV10" s="68"/>
      <c r="AW10" s="68"/>
      <c r="AX10" s="68"/>
      <c r="AY10" s="68"/>
      <c r="AZ10" s="68"/>
      <c r="BA10" s="68"/>
      <c r="BB10" s="70">
        <f>データ!$W$6</f>
        <v>2101.09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Tt+hrb8MBi7LfLI3/gCbn1Fa/Fpz2ibVJxi+E7kHI54HnAjPC5+AY4Fwa3W6LDME+I8hkrv6PKqq+Dk0TZt6Q==" saltValue="CWN6wF3pmZklTaRpcpaX9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232025</v>
      </c>
      <c r="D6" s="34">
        <f t="shared" si="3"/>
        <v>46</v>
      </c>
      <c r="E6" s="34">
        <f t="shared" si="3"/>
        <v>1</v>
      </c>
      <c r="F6" s="34">
        <f t="shared" si="3"/>
        <v>0</v>
      </c>
      <c r="G6" s="34">
        <f t="shared" si="3"/>
        <v>1</v>
      </c>
      <c r="H6" s="34" t="str">
        <f t="shared" si="3"/>
        <v>愛知県　岡崎市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76.3</v>
      </c>
      <c r="P6" s="35">
        <f t="shared" si="3"/>
        <v>99</v>
      </c>
      <c r="Q6" s="35">
        <f t="shared" si="3"/>
        <v>2684</v>
      </c>
      <c r="R6" s="35">
        <f t="shared" si="3"/>
        <v>387791</v>
      </c>
      <c r="S6" s="35">
        <f t="shared" si="3"/>
        <v>387.2</v>
      </c>
      <c r="T6" s="35">
        <f t="shared" si="3"/>
        <v>1001.53</v>
      </c>
      <c r="U6" s="35">
        <f t="shared" si="3"/>
        <v>383239</v>
      </c>
      <c r="V6" s="35">
        <f t="shared" si="3"/>
        <v>182.4</v>
      </c>
      <c r="W6" s="35">
        <f t="shared" si="3"/>
        <v>2101.09</v>
      </c>
      <c r="X6" s="36">
        <f>IF(X7="",NA(),X7)</f>
        <v>128.75</v>
      </c>
      <c r="Y6" s="36">
        <f t="shared" ref="Y6:AG6" si="4">IF(Y7="",NA(),Y7)</f>
        <v>131.74</v>
      </c>
      <c r="Z6" s="36">
        <f t="shared" si="4"/>
        <v>109.08</v>
      </c>
      <c r="AA6" s="36">
        <f t="shared" si="4"/>
        <v>121.32</v>
      </c>
      <c r="AB6" s="36">
        <f t="shared" si="4"/>
        <v>113.2</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272.11</v>
      </c>
      <c r="AU6" s="36">
        <f t="shared" ref="AU6:BC6" si="6">IF(AU7="",NA(),AU7)</f>
        <v>312.60000000000002</v>
      </c>
      <c r="AV6" s="36">
        <f t="shared" si="6"/>
        <v>438.75</v>
      </c>
      <c r="AW6" s="36">
        <f t="shared" si="6"/>
        <v>398.29</v>
      </c>
      <c r="AX6" s="36">
        <f t="shared" si="6"/>
        <v>416.57</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246.79</v>
      </c>
      <c r="BF6" s="36">
        <f t="shared" ref="BF6:BN6" si="7">IF(BF7="",NA(),BF7)</f>
        <v>250.41</v>
      </c>
      <c r="BG6" s="36">
        <f t="shared" si="7"/>
        <v>249.51</v>
      </c>
      <c r="BH6" s="36">
        <f t="shared" si="7"/>
        <v>245.94</v>
      </c>
      <c r="BI6" s="36">
        <f t="shared" si="7"/>
        <v>239.52</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127.44</v>
      </c>
      <c r="BQ6" s="36">
        <f t="shared" ref="BQ6:BY6" si="8">IF(BQ7="",NA(),BQ7)</f>
        <v>132.08000000000001</v>
      </c>
      <c r="BR6" s="36">
        <f t="shared" si="8"/>
        <v>105.52</v>
      </c>
      <c r="BS6" s="36">
        <f t="shared" si="8"/>
        <v>118.87</v>
      </c>
      <c r="BT6" s="36">
        <f t="shared" si="8"/>
        <v>111.75</v>
      </c>
      <c r="BU6" s="36">
        <f t="shared" si="8"/>
        <v>108.81</v>
      </c>
      <c r="BV6" s="36">
        <f t="shared" si="8"/>
        <v>110.87</v>
      </c>
      <c r="BW6" s="36">
        <f t="shared" si="8"/>
        <v>110.3</v>
      </c>
      <c r="BX6" s="36">
        <f t="shared" si="8"/>
        <v>109.12</v>
      </c>
      <c r="BY6" s="36">
        <f t="shared" si="8"/>
        <v>107.42</v>
      </c>
      <c r="BZ6" s="35" t="str">
        <f>IF(BZ7="","",IF(BZ7="-","【-】","【"&amp;SUBSTITUTE(TEXT(BZ7,"#,##0.00"),"-","△")&amp;"】"))</f>
        <v>【103.24】</v>
      </c>
      <c r="CA6" s="36">
        <f>IF(CA7="",NA(),CA7)</f>
        <v>121.45</v>
      </c>
      <c r="CB6" s="36">
        <f t="shared" ref="CB6:CJ6" si="9">IF(CB7="",NA(),CB7)</f>
        <v>117.32</v>
      </c>
      <c r="CC6" s="36">
        <f t="shared" si="9"/>
        <v>147.06</v>
      </c>
      <c r="CD6" s="36">
        <f t="shared" si="9"/>
        <v>130.65</v>
      </c>
      <c r="CE6" s="36">
        <f t="shared" si="9"/>
        <v>139.08000000000001</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71.91</v>
      </c>
      <c r="CM6" s="36">
        <f t="shared" ref="CM6:CU6" si="10">IF(CM7="",NA(),CM7)</f>
        <v>72.760000000000005</v>
      </c>
      <c r="CN6" s="36">
        <f t="shared" si="10"/>
        <v>73.53</v>
      </c>
      <c r="CO6" s="36">
        <f t="shared" si="10"/>
        <v>73.55</v>
      </c>
      <c r="CP6" s="36">
        <f t="shared" si="10"/>
        <v>72.540000000000006</v>
      </c>
      <c r="CQ6" s="36">
        <f t="shared" si="10"/>
        <v>63.03</v>
      </c>
      <c r="CR6" s="36">
        <f t="shared" si="10"/>
        <v>63.18</v>
      </c>
      <c r="CS6" s="36">
        <f t="shared" si="10"/>
        <v>63.54</v>
      </c>
      <c r="CT6" s="36">
        <f t="shared" si="10"/>
        <v>63.53</v>
      </c>
      <c r="CU6" s="36">
        <f t="shared" si="10"/>
        <v>63.16</v>
      </c>
      <c r="CV6" s="35" t="str">
        <f>IF(CV7="","",IF(CV7="-","【-】","【"&amp;SUBSTITUTE(TEXT(CV7,"#,##0.00"),"-","△")&amp;"】"))</f>
        <v>【60.00】</v>
      </c>
      <c r="CW6" s="36">
        <f>IF(CW7="",NA(),CW7)</f>
        <v>97.9</v>
      </c>
      <c r="CX6" s="36">
        <f t="shared" ref="CX6:DF6" si="11">IF(CX7="",NA(),CX7)</f>
        <v>97.77</v>
      </c>
      <c r="CY6" s="36">
        <f t="shared" si="11"/>
        <v>97.16</v>
      </c>
      <c r="CZ6" s="36">
        <f t="shared" si="11"/>
        <v>96.82</v>
      </c>
      <c r="DA6" s="36">
        <f t="shared" si="11"/>
        <v>97.56</v>
      </c>
      <c r="DB6" s="36">
        <f t="shared" si="11"/>
        <v>91.21</v>
      </c>
      <c r="DC6" s="36">
        <f t="shared" si="11"/>
        <v>91.6</v>
      </c>
      <c r="DD6" s="36">
        <f t="shared" si="11"/>
        <v>91.48</v>
      </c>
      <c r="DE6" s="36">
        <f t="shared" si="11"/>
        <v>91.58</v>
      </c>
      <c r="DF6" s="36">
        <f t="shared" si="11"/>
        <v>91.48</v>
      </c>
      <c r="DG6" s="35" t="str">
        <f>IF(DG7="","",IF(DG7="-","【-】","【"&amp;SUBSTITUTE(TEXT(DG7,"#,##0.00"),"-","△")&amp;"】"))</f>
        <v>【89.80】</v>
      </c>
      <c r="DH6" s="36">
        <f>IF(DH7="",NA(),DH7)</f>
        <v>41.42</v>
      </c>
      <c r="DI6" s="36">
        <f t="shared" ref="DI6:DQ6" si="12">IF(DI7="",NA(),DI7)</f>
        <v>42.02</v>
      </c>
      <c r="DJ6" s="36">
        <f t="shared" si="12"/>
        <v>37.18</v>
      </c>
      <c r="DK6" s="36">
        <f t="shared" si="12"/>
        <v>38.520000000000003</v>
      </c>
      <c r="DL6" s="36">
        <f t="shared" si="12"/>
        <v>40.11</v>
      </c>
      <c r="DM6" s="36">
        <f t="shared" si="12"/>
        <v>48.41</v>
      </c>
      <c r="DN6" s="36">
        <f t="shared" si="12"/>
        <v>49.1</v>
      </c>
      <c r="DO6" s="36">
        <f t="shared" si="12"/>
        <v>49.66</v>
      </c>
      <c r="DP6" s="36">
        <f t="shared" si="12"/>
        <v>50.41</v>
      </c>
      <c r="DQ6" s="36">
        <f t="shared" si="12"/>
        <v>51.13</v>
      </c>
      <c r="DR6" s="35" t="str">
        <f>IF(DR7="","",IF(DR7="-","【-】","【"&amp;SUBSTITUTE(TEXT(DR7,"#,##0.00"),"-","△")&amp;"】"))</f>
        <v>【49.59】</v>
      </c>
      <c r="DS6" s="36">
        <f>IF(DS7="",NA(),DS7)</f>
        <v>16.850000000000001</v>
      </c>
      <c r="DT6" s="36">
        <f t="shared" ref="DT6:EB6" si="13">IF(DT7="",NA(),DT7)</f>
        <v>17.8</v>
      </c>
      <c r="DU6" s="36">
        <f t="shared" si="13"/>
        <v>18.97</v>
      </c>
      <c r="DV6" s="36">
        <f t="shared" si="13"/>
        <v>19.690000000000001</v>
      </c>
      <c r="DW6" s="36">
        <f t="shared" si="13"/>
        <v>20.18</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0.78</v>
      </c>
      <c r="EE6" s="36">
        <f t="shared" ref="EE6:EM6" si="14">IF(EE7="",NA(),EE7)</f>
        <v>0.64</v>
      </c>
      <c r="EF6" s="36">
        <f t="shared" si="14"/>
        <v>0.7</v>
      </c>
      <c r="EG6" s="36">
        <f t="shared" si="14"/>
        <v>1.2</v>
      </c>
      <c r="EH6" s="36">
        <f t="shared" si="14"/>
        <v>0.99</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232025</v>
      </c>
      <c r="D7" s="38">
        <v>46</v>
      </c>
      <c r="E7" s="38">
        <v>1</v>
      </c>
      <c r="F7" s="38">
        <v>0</v>
      </c>
      <c r="G7" s="38">
        <v>1</v>
      </c>
      <c r="H7" s="38" t="s">
        <v>93</v>
      </c>
      <c r="I7" s="38" t="s">
        <v>94</v>
      </c>
      <c r="J7" s="38" t="s">
        <v>95</v>
      </c>
      <c r="K7" s="38" t="s">
        <v>96</v>
      </c>
      <c r="L7" s="38" t="s">
        <v>97</v>
      </c>
      <c r="M7" s="38" t="s">
        <v>98</v>
      </c>
      <c r="N7" s="39" t="s">
        <v>99</v>
      </c>
      <c r="O7" s="39">
        <v>76.3</v>
      </c>
      <c r="P7" s="39">
        <v>99</v>
      </c>
      <c r="Q7" s="39">
        <v>2684</v>
      </c>
      <c r="R7" s="39">
        <v>387791</v>
      </c>
      <c r="S7" s="39">
        <v>387.2</v>
      </c>
      <c r="T7" s="39">
        <v>1001.53</v>
      </c>
      <c r="U7" s="39">
        <v>383239</v>
      </c>
      <c r="V7" s="39">
        <v>182.4</v>
      </c>
      <c r="W7" s="39">
        <v>2101.09</v>
      </c>
      <c r="X7" s="39">
        <v>128.75</v>
      </c>
      <c r="Y7" s="39">
        <v>131.74</v>
      </c>
      <c r="Z7" s="39">
        <v>109.08</v>
      </c>
      <c r="AA7" s="39">
        <v>121.32</v>
      </c>
      <c r="AB7" s="39">
        <v>113.2</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272.11</v>
      </c>
      <c r="AU7" s="39">
        <v>312.60000000000002</v>
      </c>
      <c r="AV7" s="39">
        <v>438.75</v>
      </c>
      <c r="AW7" s="39">
        <v>398.29</v>
      </c>
      <c r="AX7" s="39">
        <v>416.57</v>
      </c>
      <c r="AY7" s="39">
        <v>241.71</v>
      </c>
      <c r="AZ7" s="39">
        <v>249.08</v>
      </c>
      <c r="BA7" s="39">
        <v>254.05</v>
      </c>
      <c r="BB7" s="39">
        <v>258.22000000000003</v>
      </c>
      <c r="BC7" s="39">
        <v>250.03</v>
      </c>
      <c r="BD7" s="39">
        <v>264.97000000000003</v>
      </c>
      <c r="BE7" s="39">
        <v>246.79</v>
      </c>
      <c r="BF7" s="39">
        <v>250.41</v>
      </c>
      <c r="BG7" s="39">
        <v>249.51</v>
      </c>
      <c r="BH7" s="39">
        <v>245.94</v>
      </c>
      <c r="BI7" s="39">
        <v>239.52</v>
      </c>
      <c r="BJ7" s="39">
        <v>274.14</v>
      </c>
      <c r="BK7" s="39">
        <v>266.66000000000003</v>
      </c>
      <c r="BL7" s="39">
        <v>258.63</v>
      </c>
      <c r="BM7" s="39">
        <v>255.12</v>
      </c>
      <c r="BN7" s="39">
        <v>254.19</v>
      </c>
      <c r="BO7" s="39">
        <v>266.61</v>
      </c>
      <c r="BP7" s="39">
        <v>127.44</v>
      </c>
      <c r="BQ7" s="39">
        <v>132.08000000000001</v>
      </c>
      <c r="BR7" s="39">
        <v>105.52</v>
      </c>
      <c r="BS7" s="39">
        <v>118.87</v>
      </c>
      <c r="BT7" s="39">
        <v>111.75</v>
      </c>
      <c r="BU7" s="39">
        <v>108.81</v>
      </c>
      <c r="BV7" s="39">
        <v>110.87</v>
      </c>
      <c r="BW7" s="39">
        <v>110.3</v>
      </c>
      <c r="BX7" s="39">
        <v>109.12</v>
      </c>
      <c r="BY7" s="39">
        <v>107.42</v>
      </c>
      <c r="BZ7" s="39">
        <v>103.24</v>
      </c>
      <c r="CA7" s="39">
        <v>121.45</v>
      </c>
      <c r="CB7" s="39">
        <v>117.32</v>
      </c>
      <c r="CC7" s="39">
        <v>147.06</v>
      </c>
      <c r="CD7" s="39">
        <v>130.65</v>
      </c>
      <c r="CE7" s="39">
        <v>139.08000000000001</v>
      </c>
      <c r="CF7" s="39">
        <v>152.94999999999999</v>
      </c>
      <c r="CG7" s="39">
        <v>150.54</v>
      </c>
      <c r="CH7" s="39">
        <v>151.85</v>
      </c>
      <c r="CI7" s="39">
        <v>153.88</v>
      </c>
      <c r="CJ7" s="39">
        <v>157.19</v>
      </c>
      <c r="CK7" s="39">
        <v>168.38</v>
      </c>
      <c r="CL7" s="39">
        <v>71.91</v>
      </c>
      <c r="CM7" s="39">
        <v>72.760000000000005</v>
      </c>
      <c r="CN7" s="39">
        <v>73.53</v>
      </c>
      <c r="CO7" s="39">
        <v>73.55</v>
      </c>
      <c r="CP7" s="39">
        <v>72.540000000000006</v>
      </c>
      <c r="CQ7" s="39">
        <v>63.03</v>
      </c>
      <c r="CR7" s="39">
        <v>63.18</v>
      </c>
      <c r="CS7" s="39">
        <v>63.54</v>
      </c>
      <c r="CT7" s="39">
        <v>63.53</v>
      </c>
      <c r="CU7" s="39">
        <v>63.16</v>
      </c>
      <c r="CV7" s="39">
        <v>60</v>
      </c>
      <c r="CW7" s="39">
        <v>97.9</v>
      </c>
      <c r="CX7" s="39">
        <v>97.77</v>
      </c>
      <c r="CY7" s="39">
        <v>97.16</v>
      </c>
      <c r="CZ7" s="39">
        <v>96.82</v>
      </c>
      <c r="DA7" s="39">
        <v>97.56</v>
      </c>
      <c r="DB7" s="39">
        <v>91.21</v>
      </c>
      <c r="DC7" s="39">
        <v>91.6</v>
      </c>
      <c r="DD7" s="39">
        <v>91.48</v>
      </c>
      <c r="DE7" s="39">
        <v>91.58</v>
      </c>
      <c r="DF7" s="39">
        <v>91.48</v>
      </c>
      <c r="DG7" s="39">
        <v>89.8</v>
      </c>
      <c r="DH7" s="39">
        <v>41.42</v>
      </c>
      <c r="DI7" s="39">
        <v>42.02</v>
      </c>
      <c r="DJ7" s="39">
        <v>37.18</v>
      </c>
      <c r="DK7" s="39">
        <v>38.520000000000003</v>
      </c>
      <c r="DL7" s="39">
        <v>40.11</v>
      </c>
      <c r="DM7" s="39">
        <v>48.41</v>
      </c>
      <c r="DN7" s="39">
        <v>49.1</v>
      </c>
      <c r="DO7" s="39">
        <v>49.66</v>
      </c>
      <c r="DP7" s="39">
        <v>50.41</v>
      </c>
      <c r="DQ7" s="39">
        <v>51.13</v>
      </c>
      <c r="DR7" s="39">
        <v>49.59</v>
      </c>
      <c r="DS7" s="39">
        <v>16.850000000000001</v>
      </c>
      <c r="DT7" s="39">
        <v>17.8</v>
      </c>
      <c r="DU7" s="39">
        <v>18.97</v>
      </c>
      <c r="DV7" s="39">
        <v>19.690000000000001</v>
      </c>
      <c r="DW7" s="39">
        <v>20.18</v>
      </c>
      <c r="DX7" s="39">
        <v>16.16</v>
      </c>
      <c r="DY7" s="39">
        <v>17.420000000000002</v>
      </c>
      <c r="DZ7" s="39">
        <v>18.940000000000001</v>
      </c>
      <c r="EA7" s="39">
        <v>20.36</v>
      </c>
      <c r="EB7" s="39">
        <v>22.41</v>
      </c>
      <c r="EC7" s="39">
        <v>19.440000000000001</v>
      </c>
      <c r="ED7" s="39">
        <v>0.78</v>
      </c>
      <c r="EE7" s="39">
        <v>0.64</v>
      </c>
      <c r="EF7" s="39">
        <v>0.7</v>
      </c>
      <c r="EG7" s="39">
        <v>1.2</v>
      </c>
      <c r="EH7" s="39">
        <v>0.99</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2021-02-12T04:28:10Z</cp:lastPrinted>
  <dcterms:created xsi:type="dcterms:W3CDTF">2020-12-04T02:09:52Z</dcterms:created>
  <dcterms:modified xsi:type="dcterms:W3CDTF">2021-02-12T04:28:11Z</dcterms:modified>
  <cp:category/>
</cp:coreProperties>
</file>