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0.3.255.57\経営総務課経理担当\R2\1.庶務\照会\20210205【愛知県市町村課】公営企業に係る「経営比較分析表」の分析等の確認について\水道\"/>
    </mc:Choice>
  </mc:AlternateContent>
  <xr:revisionPtr revIDLastSave="0" documentId="13_ncr:1_{32C77F8F-6035-4C59-A40A-86970CD318FE}" xr6:coauthVersionLast="36" xr6:coauthVersionMax="36" xr10:uidLastSave="{00000000-0000-0000-0000-000000000000}"/>
  <workbookProtection workbookAlgorithmName="SHA-512" workbookHashValue="obsLSEcz+Oz1EgzDAihnLoM2p/KSGN3WRhIBI7aZo7FDHZQ+VQldDWptZ7GosSVI3FpTzR0K8PagvnYxZyqxDw==" workbookSaltValue="upu7SYJfvGFT4s/4Yejre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Q6" i="5"/>
  <c r="P6" i="5"/>
  <c r="P10" i="4" s="1"/>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T10" i="4"/>
  <c r="W10" i="4"/>
  <c r="B10" i="4"/>
  <c r="BB8" i="4"/>
  <c r="AL8" i="4"/>
  <c r="AD8" i="4"/>
  <c r="W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<sst xmlns="http://schemas.openxmlformats.org/spreadsheetml/2006/main" count="228" uniqueCount="115">
  <si>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</si>
  <si>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</si>
  <si>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</si>
  <si>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</si>
  <si>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</si>
  <si>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</si>
  <si>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</si>
  <si>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</si>
  <si>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</si>
  <si>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</si>
  <si>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</si>
  <si>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</si>
  <si>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</si>
  <si>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</si>
  <si>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</si>
  <si>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</si>
  <si>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</si>
  <si>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</si>
  <si>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</si>
  <si>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</si>
  <si>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</si>
  <si>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</si>
  <si>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</si>
  <si>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</si>
  <si>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</si>
  <si>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</si>
  <si>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</si>
  <si>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</si>
  <si>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</si>
  <si>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</si>
  <si>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</si>
  <si>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</si>
  <si>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</si>
  <si>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</si>
  <si>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</si>
  <si>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</si>
  <si>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</si>
  <si>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</si>
  <si>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</si>
  <si>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</si>
  <si>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</si>
  <si>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</si>
  <si>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</si>
  <si>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</si>
  <si>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</si>
  <si>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</si>
  <si>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</si>
  <si>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</si>
  <si>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</si>
  <si>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</si>
  <si>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</si>
  <si>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</si>
  <si>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</si>
  <si>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</si>
  <si>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</si>
  <si>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</si>
  <si>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</si>
  <si>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</si>
  <si>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</si>
  <si>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</si>
  <si>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</si>
  <si>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</si>
  <si>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</si>
  <si>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</si>
  <si>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</si>
  <si>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</si>
  <si>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</si>
  <si>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</si>
  <si>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</si>
  <si>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</si>
  <si>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</si>
  <si>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</si>
  <si>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</si>
  <si>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</si>
  <si>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</si>
  <si>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</si>
  <si>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</si>
  <si>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</si>
  <si>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</si>
  <si>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</si>
  <si>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</si>
  <si>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</si>
  <si>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</si>
  <si>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</si>
  <si>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</si>
  <si>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</si>
  <si>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</si>
  <si>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</si>
  <si>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</si>
  <si>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</si>
  <si>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</si>
  <si>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</si>
  <si>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</si>
  <si>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</si>
  <si>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</si>
  <si>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</si>
  <si>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</si>
  <si>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</si>
  <si>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</si>
  <si>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</si>
  <si>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</si>
  <si>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</si>
  <si>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</si>
  <si>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</si>
  <si>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</si>
  <si>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</si>
  <si>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</si>
  <si>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</si>
  <si>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</si>
  <si>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</si>
  <si>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</si>
  <si>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</si>
  <si>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及び②管路経年化率については類似団体平均値と比較しても老朽化が大幅に進んではいないが、確実に老朽化が進んでいる。また、①有形固定資産減価償却率が高くなっているのは浄水場等機械設備の長寿命化のためにメンテナンスを定期的に行い、法定耐用年数以上に使用していることが要因であると考えられる。
・③管路更新率は、施設の改良工事を優先して行っているため減少しており、類似団体平均値よりも低い値となった。また、⑧有収率が類似団体平均値より低いことも加味すれば、積極的に管路更新を進めていく必要がある。</t>
    <rPh sb="125" eb="127">
      <t>ホウテイ</t>
    </rPh>
    <rPh sb="127" eb="129">
      <t>タイヨウ</t>
    </rPh>
    <rPh sb="129" eb="131">
      <t>ネンスウ</t>
    </rPh>
    <rPh sb="131" eb="133">
      <t>イジョウ</t>
    </rPh>
    <rPh sb="134" eb="136">
      <t>シヨウ</t>
    </rPh>
    <rPh sb="177" eb="178">
      <t>オコナ</t>
    </rPh>
    <phoneticPr fontId="4"/>
  </si>
  <si>
    <t>・①経常収支比率及び⑤料金回収率は１００％を超えているが類似団体平均値より低くなっている。これは自己水源比率が高く水質も良好であるため費用が抑えられ⑥給水原価が類似団体平均値より下回っており、それに合わせ水道料金が低く設定されていることが要因と思われる。
・④企業債残高対給水収益比率は類似団体平均値より高くなっている。これは低い水道料金設定のため給水収益が低く、さらに、水需要の減少に伴い収益が減少しているためである。また、施設の耐震化事業費の増加に対応するため、企業債の借入額が増加したことにより、平成30年度より比率が増加した。今後も地震対策や老朽化対策などの事業が増加し、主たる財源としての企業債が増加するものと考えられる。従って企業債残高が適正な水準となるよう留意する必要がある。
・③流動比率については２００％を下回ってお
り、類似団体平均値よりも低い値を示している。
また、事業費の増加により未払金が増加し、平成30年度より減少した。更なる減少とならないか今後も注視していく必要がある。
・⑦施設利用率は類似団体平均値よりも高く施設が効率的に稼動できていることがわかる。一方、⑧有収率は類似団体平均値より低いため管路からの漏水対策等を進める必要がある。</t>
    <rPh sb="195" eb="197">
      <t>シュウエキ</t>
    </rPh>
    <rPh sb="198" eb="200">
      <t>ゲンショウ</t>
    </rPh>
    <phoneticPr fontId="4"/>
  </si>
  <si>
    <t>・固定資産の状況としては類似団体平均値と同レベルであるが、経年化率は年々上昇しているため管路、施設共に計画的な更新が必要となってくる。しかし、経常収支比率、料金回収率共に類似団体平均値よりも低い状況であり、企業債残高対給水収益比率では類似団体平均値より高くなっている。したがって、今後の設備投資を十分に行っていくため、平成30年度に策定した経営戦略を踏まえ、経営改善の実施や財源の確保に取り組む必要がある。また、毎年度経営戦略のモニタリングを行い年々低下している流動比率や現金預金の残高に注視しつつ、令和5年度までに経営戦略の見直しを行う予定である。</t>
    <rPh sb="47" eb="49">
      <t>シセツ</t>
    </rPh>
    <rPh sb="197" eb="199">
      <t>ヒツヨウ</t>
    </rPh>
    <rPh sb="206" eb="209">
      <t>マイネンド</t>
    </rPh>
    <rPh sb="209" eb="211">
      <t>ケイエイ</t>
    </rPh>
    <rPh sb="211" eb="213">
      <t>センリャク</t>
    </rPh>
    <rPh sb="221" eb="222">
      <t>オコナ</t>
    </rPh>
    <rPh sb="223" eb="225">
      <t>ネンネン</t>
    </rPh>
    <rPh sb="225" eb="227">
      <t>テイカ</t>
    </rPh>
    <rPh sb="244" eb="246">
      <t>チュウシ</t>
    </rPh>
    <rPh sb="250" eb="252">
      <t>レイワ</t>
    </rPh>
    <rPh sb="253" eb="255">
      <t>ネンド</t>
    </rPh>
    <rPh sb="258" eb="260">
      <t>ケイエイ</t>
    </rPh>
    <rPh sb="260" eb="262">
      <t>センリャク</t>
    </rPh>
    <rPh sb="263" eb="265">
      <t>ミナオ</t>
    </rPh>
    <rPh sb="267" eb="268">
      <t>オコナ</t>
    </rPh>
    <rPh sb="269" eb="27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</si>
</sst>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1.1200000000000001</c:v>
                </c:pt>
                <c:pt idx="1">
                  <c:v>0.89</c:v>
                </c:pt>
                <c:pt idx="2">
                  <c:v>0.81</c:v>
                </c:pt>
                <c:pt idx="3">
                  <c:v>0.57999999999999996</c:v>
                </c:pt>
                <c:pt idx="4">
                  <c:v>0.53</c:v>
                </c:pt>
              </c:numCache>
            </c:numRef>
          </c:val>
          <c:extLst>
            <c:ext xmlns:c16="http://schemas.microsoft.com/office/drawing/2014/chart" uri="{C3380CC4-5D6E-409C-BE32-E72D297353CC}">
              <c16:uniqueId val="{00000000-2993-4F27-93C4-F0807EBE420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2993-4F27-93C4-F0807EBE420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65.16</c:v>
                </c:pt>
                <c:pt idx="1">
                  <c:v>66.11</c:v>
                </c:pt>
                <c:pt idx="2">
                  <c:v>65.72</c:v>
                </c:pt>
                <c:pt idx="3">
                  <c:v>66.540000000000006</c:v>
                </c:pt>
                <c:pt idx="4">
                  <c:v>66.8</c:v>
                </c:pt>
              </c:numCache>
            </c:numRef>
          </c:val>
          <c:extLst>
            <c:ext xmlns:c16="http://schemas.microsoft.com/office/drawing/2014/chart" uri="{C3380CC4-5D6E-409C-BE32-E72D297353CC}">
              <c16:uniqueId val="{00000000-D71A-48A6-999E-975E7719BD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D71A-48A6-999E-975E7719BD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90.74</c:v>
                </c:pt>
                <c:pt idx="1">
                  <c:v>91.06</c:v>
                </c:pt>
                <c:pt idx="2">
                  <c:v>91.12</c:v>
                </c:pt>
                <c:pt idx="3">
                  <c:v>91.39</c:v>
                </c:pt>
                <c:pt idx="4">
                  <c:v>91.05</c:v>
                </c:pt>
              </c:numCache>
            </c:numRef>
          </c:val>
          <c:extLst>
            <c:ext xmlns:c16="http://schemas.microsoft.com/office/drawing/2014/chart" uri="{C3380CC4-5D6E-409C-BE32-E72D297353CC}">
              <c16:uniqueId val="{00000000-CFF7-4CF4-B9D0-C145A94D85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CFF7-4CF4-B9D0-C145A94D85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105.89</c:v>
                </c:pt>
                <c:pt idx="1">
                  <c:v>105.8</c:v>
                </c:pt>
                <c:pt idx="2">
                  <c:v>106.26</c:v>
                </c:pt>
                <c:pt idx="3">
                  <c:v>104.07</c:v>
                </c:pt>
                <c:pt idx="4">
                  <c:v>104.67</c:v>
                </c:pt>
              </c:numCache>
            </c:numRef>
          </c:val>
          <c:extLst>
            <c:ext xmlns:c16="http://schemas.microsoft.com/office/drawing/2014/chart" uri="{C3380CC4-5D6E-409C-BE32-E72D297353CC}">
              <c16:uniqueId val="{00000000-E626-42D2-B5D8-B454846922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E626-42D2-B5D8-B454846922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48.53</c:v>
                </c:pt>
                <c:pt idx="1">
                  <c:v>49.44</c:v>
                </c:pt>
                <c:pt idx="2">
                  <c:v>50.43</c:v>
                </c:pt>
                <c:pt idx="3">
                  <c:v>51.05</c:v>
                </c:pt>
                <c:pt idx="4">
                  <c:v>51.82</c:v>
                </c:pt>
              </c:numCache>
            </c:numRef>
          </c:val>
          <c:extLst>
            <c:ext xmlns:c16="http://schemas.microsoft.com/office/drawing/2014/chart" uri="{C3380CC4-5D6E-409C-BE32-E72D297353CC}">
              <c16:uniqueId val="{00000000-D1F4-43A0-A41B-97F58364E2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D1F4-43A0-A41B-97F58364E2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15.39</c:v>
                </c:pt>
                <c:pt idx="1">
                  <c:v>17.920000000000002</c:v>
                </c:pt>
                <c:pt idx="2">
                  <c:v>20.420000000000002</c:v>
                </c:pt>
                <c:pt idx="3">
                  <c:v>23.14</c:v>
                </c:pt>
                <c:pt idx="4">
                  <c:v>28.42</c:v>
                </c:pt>
              </c:numCache>
            </c:numRef>
          </c:val>
          <c:extLst>
            <c:ext xmlns:c16="http://schemas.microsoft.com/office/drawing/2014/chart" uri="{C3380CC4-5D6E-409C-BE32-E72D297353CC}">
              <c16:uniqueId val="{00000000-CB6A-489F-8013-0387DD9E97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CB6A-489F-8013-0387DD9E97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0-425C-8B27-D93806CC33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2000-425C-8B27-D93806CC33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207.4</c:v>
                </c:pt>
                <c:pt idx="1">
                  <c:v>207.02</c:v>
                </c:pt>
                <c:pt idx="2">
                  <c:v>198.93</c:v>
                </c:pt>
                <c:pt idx="3">
                  <c:v>176.44</c:v>
                </c:pt>
                <c:pt idx="4">
                  <c:v>166.71</c:v>
                </c:pt>
              </c:numCache>
            </c:numRef>
          </c:val>
          <c:extLst>
            <c:ext xmlns:c16="http://schemas.microsoft.com/office/drawing/2014/chart" uri="{C3380CC4-5D6E-409C-BE32-E72D297353CC}">
              <c16:uniqueId val="{00000000-63F0-4352-8889-9A36B8BD8B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63F0-4352-8889-9A36B8BD8B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517.41999999999996</c:v>
                </c:pt>
                <c:pt idx="1">
                  <c:v>508.13</c:v>
                </c:pt>
                <c:pt idx="2">
                  <c:v>507.31</c:v>
                </c:pt>
                <c:pt idx="3">
                  <c:v>507.54</c:v>
                </c:pt>
                <c:pt idx="4">
                  <c:v>513.94000000000005</c:v>
                </c:pt>
              </c:numCache>
            </c:numRef>
          </c:val>
          <c:extLst>
            <c:ext xmlns:c16="http://schemas.microsoft.com/office/drawing/2014/chart" uri="{C3380CC4-5D6E-409C-BE32-E72D297353CC}">
              <c16:uniqueId val="{00000000-799C-4659-9386-608B98AD48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799C-4659-9386-608B98AD48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104.09</c:v>
                </c:pt>
                <c:pt idx="1">
                  <c:v>104.55</c:v>
                </c:pt>
                <c:pt idx="2">
                  <c:v>104.93</c:v>
                </c:pt>
                <c:pt idx="3">
                  <c:v>102.74</c:v>
                </c:pt>
                <c:pt idx="4">
                  <c:v>103.49</c:v>
                </c:pt>
              </c:numCache>
            </c:numRef>
          </c:val>
          <c:extLst>
            <c:ext xmlns:c16="http://schemas.microsoft.com/office/drawing/2014/chart" uri="{C3380CC4-5D6E-409C-BE32-E72D297353CC}">
              <c16:uniqueId val="{00000000-157D-4D03-AD7D-D8749634FF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157D-4D03-AD7D-D8749634FF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115.77</c:v>
                </c:pt>
                <c:pt idx="1">
                  <c:v>114.8</c:v>
                </c:pt>
                <c:pt idx="2">
                  <c:v>113.97</c:v>
                </c:pt>
                <c:pt idx="3">
                  <c:v>116.08</c:v>
                </c:pt>
                <c:pt idx="4">
                  <c:v>114.64</c:v>
                </c:pt>
              </c:numCache>
            </c:numRef>
          </c:val>
          <c:extLst>
            <c:ext xmlns:c16="http://schemas.microsoft.com/office/drawing/2014/chart" uri="{C3380CC4-5D6E-409C-BE32-E72D297353CC}">
              <c16:uniqueId val="{00000000-636C-4B98-A63F-2158EF10FD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636C-4B98-A63F-2158EF10FD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一宮市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385228</v>
      </c>
      <c r="AM8" s="71"/>
      <c r="AN8" s="71"/>
      <c r="AO8" s="71"/>
      <c r="AP8" s="71"/>
      <c r="AQ8" s="71"/>
      <c r="AR8" s="71"/>
      <c r="AS8" s="71"/>
      <c r="AT8" s="67">
        <f>データ!$S$6</f>
        <v>113.82</v>
      </c>
      <c r="AU8" s="68"/>
      <c r="AV8" s="68"/>
      <c r="AW8" s="68"/>
      <c r="AX8" s="68"/>
      <c r="AY8" s="68"/>
      <c r="AZ8" s="68"/>
      <c r="BA8" s="68"/>
      <c r="BB8" s="70">
        <f>データ!$T$6</f>
        <v>3384.54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50.04</v>
      </c>
      <c r="J10" s="68"/>
      <c r="K10" s="68"/>
      <c r="L10" s="68"/>
      <c r="M10" s="68"/>
      <c r="N10" s="68"/>
      <c r="O10" s="69"/>
      <c r="P10" s="70">
        <f>データ!$P$6</f>
        <v>98.21</v>
      </c>
      <c r="Q10" s="70"/>
      <c r="R10" s="70"/>
      <c r="S10" s="70"/>
      <c r="T10" s="70"/>
      <c r="U10" s="70"/>
      <c r="V10" s="70"/>
      <c r="W10" s="71">
        <f>データ!$Q$6</f>
        <v>1920</v>
      </c>
      <c r="X10" s="71"/>
      <c r="Y10" s="71"/>
      <c r="Z10" s="71"/>
      <c r="AA10" s="71"/>
      <c r="AB10" s="71"/>
      <c r="AC10" s="71"/>
      <c r="AD10" s="2"/>
      <c r="AE10" s="2"/>
      <c r="AF10" s="2"/>
      <c r="AG10" s="2"/>
      <c r="AH10" s="4"/>
      <c r="AI10" s="4"/>
      <c r="AJ10" s="4"/>
      <c r="AK10" s="4"/>
      <c r="AL10" s="71">
        <f>データ!$U$6</f>
        <v>377886</v>
      </c>
      <c r="AM10" s="71"/>
      <c r="AN10" s="71"/>
      <c r="AO10" s="71"/>
      <c r="AP10" s="71"/>
      <c r="AQ10" s="71"/>
      <c r="AR10" s="71"/>
      <c r="AS10" s="71"/>
      <c r="AT10" s="67">
        <f>データ!$V$6</f>
        <v>113.91</v>
      </c>
      <c r="AU10" s="68"/>
      <c r="AV10" s="68"/>
      <c r="AW10" s="68"/>
      <c r="AX10" s="68"/>
      <c r="AY10" s="68"/>
      <c r="AZ10" s="68"/>
      <c r="BA10" s="68"/>
      <c r="BB10" s="70">
        <f>データ!$W$6</f>
        <v>3317.41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wY9bY1eDCS4q2ZI2xth9FgFmMp4zaEUPz6gUN2qqKtr8ovdbe99h6k2f+QNdgWIGscs01flC9/YjVE+l7OQhw==" saltValue="GDmxMVJQr2uTBjSnnYnx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232033</v>
      </c>
      <c r="D6" s="34">
        <f t="shared" si="3"/>
        <v>46</v>
      </c>
      <c r="E6" s="34">
        <f t="shared" si="3"/>
        <v>1</v>
      </c>
      <c r="F6" s="34">
        <f t="shared" si="3"/>
        <v>0</v>
      </c>
      <c r="G6" s="34">
        <f t="shared" si="3"/>
        <v>1</v>
      </c>
      <c r="H6" s="34" t="str">
        <f t="shared" si="3"/>
        <v>愛知県　一宮市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50.04</v>
      </c>
      <c r="P6" s="35">
        <f t="shared" si="3"/>
        <v>98.21</v>
      </c>
      <c r="Q6" s="35">
        <f t="shared" si="3"/>
        <v>1920</v>
      </c>
      <c r="R6" s="35">
        <f t="shared" si="3"/>
        <v>385228</v>
      </c>
      <c r="S6" s="35">
        <f t="shared" si="3"/>
        <v>113.82</v>
      </c>
      <c r="T6" s="35">
        <f t="shared" si="3"/>
        <v>3384.54</v>
      </c>
      <c r="U6" s="35">
        <f t="shared" si="3"/>
        <v>377886</v>
      </c>
      <c r="V6" s="35">
        <f t="shared" si="3"/>
        <v>113.91</v>
      </c>
      <c r="W6" s="35">
        <f t="shared" si="3"/>
        <v>3317.41</v>
      </c>
      <c r="X6" s="36">
        <f>IF(X7="",NA(),X7)</f>
        <v>105.89</v>
      </c>
      <c r="Y6" s="36">
        <f t="shared" ref="Y6:AG6" si="4">IF(Y7="",NA(),Y7)</f>
        <v>105.8</v>
      </c>
      <c r="Z6" s="36">
        <f t="shared" si="4"/>
        <v>106.26</v>
      </c>
      <c r="AA6" s="36">
        <f t="shared" si="4"/>
        <v>104.07</v>
      </c>
      <c r="AB6" s="36">
        <f t="shared" si="4"/>
        <v>104.67</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207.4</v>
      </c>
      <c r="AU6" s="36">
        <f t="shared" ref="AU6:BC6" si="6">IF(AU7="",NA(),AU7)</f>
        <v>207.02</v>
      </c>
      <c r="AV6" s="36">
        <f t="shared" si="6"/>
        <v>198.93</v>
      </c>
      <c r="AW6" s="36">
        <f t="shared" si="6"/>
        <v>176.44</v>
      </c>
      <c r="AX6" s="36">
        <f t="shared" si="6"/>
        <v>166.71</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517.41999999999996</v>
      </c>
      <c r="BF6" s="36">
        <f t="shared" ref="BF6:BN6" si="7">IF(BF7="",NA(),BF7)</f>
        <v>508.13</v>
      </c>
      <c r="BG6" s="36">
        <f t="shared" si="7"/>
        <v>507.31</v>
      </c>
      <c r="BH6" s="36">
        <f t="shared" si="7"/>
        <v>507.54</v>
      </c>
      <c r="BI6" s="36">
        <f t="shared" si="7"/>
        <v>513.94000000000005</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104.09</v>
      </c>
      <c r="BQ6" s="36">
        <f t="shared" ref="BQ6:BY6" si="8">IF(BQ7="",NA(),BQ7)</f>
        <v>104.55</v>
      </c>
      <c r="BR6" s="36">
        <f t="shared" si="8"/>
        <v>104.93</v>
      </c>
      <c r="BS6" s="36">
        <f t="shared" si="8"/>
        <v>102.74</v>
      </c>
      <c r="BT6" s="36">
        <f t="shared" si="8"/>
        <v>103.49</v>
      </c>
      <c r="BU6" s="36">
        <f t="shared" si="8"/>
        <v>108.81</v>
      </c>
      <c r="BV6" s="36">
        <f t="shared" si="8"/>
        <v>110.87</v>
      </c>
      <c r="BW6" s="36">
        <f t="shared" si="8"/>
        <v>110.3</v>
      </c>
      <c r="BX6" s="36">
        <f t="shared" si="8"/>
        <v>109.12</v>
      </c>
      <c r="BY6" s="36">
        <f t="shared" si="8"/>
        <v>107.42</v>
      </c>
      <c r="BZ6" s="35" t="str">
        <f>IF(BZ7="","",IF(BZ7="-","【-】","【"&amp;SUBSTITUTE(TEXT(BZ7,"#,##0.00"),"-","△")&amp;"】"))</f>
        <v>【103.24】</v>
      </c>
      <c r="CA6" s="36">
        <f>IF(CA7="",NA(),CA7)</f>
        <v>115.77</v>
      </c>
      <c r="CB6" s="36">
        <f t="shared" ref="CB6:CJ6" si="9">IF(CB7="",NA(),CB7)</f>
        <v>114.8</v>
      </c>
      <c r="CC6" s="36">
        <f t="shared" si="9"/>
        <v>113.97</v>
      </c>
      <c r="CD6" s="36">
        <f t="shared" si="9"/>
        <v>116.08</v>
      </c>
      <c r="CE6" s="36">
        <f t="shared" si="9"/>
        <v>114.64</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65.16</v>
      </c>
      <c r="CM6" s="36">
        <f t="shared" ref="CM6:CU6" si="10">IF(CM7="",NA(),CM7)</f>
        <v>66.11</v>
      </c>
      <c r="CN6" s="36">
        <f t="shared" si="10"/>
        <v>65.72</v>
      </c>
      <c r="CO6" s="36">
        <f t="shared" si="10"/>
        <v>66.540000000000006</v>
      </c>
      <c r="CP6" s="36">
        <f t="shared" si="10"/>
        <v>66.8</v>
      </c>
      <c r="CQ6" s="36">
        <f t="shared" si="10"/>
        <v>63.03</v>
      </c>
      <c r="CR6" s="36">
        <f t="shared" si="10"/>
        <v>63.18</v>
      </c>
      <c r="CS6" s="36">
        <f t="shared" si="10"/>
        <v>63.54</v>
      </c>
      <c r="CT6" s="36">
        <f t="shared" si="10"/>
        <v>63.53</v>
      </c>
      <c r="CU6" s="36">
        <f t="shared" si="10"/>
        <v>63.16</v>
      </c>
      <c r="CV6" s="35" t="str">
        <f>IF(CV7="","",IF(CV7="-","【-】","【"&amp;SUBSTITUTE(TEXT(CV7,"#,##0.00"),"-","△")&amp;"】"))</f>
        <v>【60.00】</v>
      </c>
      <c r="CW6" s="36">
        <f>IF(CW7="",NA(),CW7)</f>
        <v>90.74</v>
      </c>
      <c r="CX6" s="36">
        <f t="shared" ref="CX6:DF6" si="11">IF(CX7="",NA(),CX7)</f>
        <v>91.06</v>
      </c>
      <c r="CY6" s="36">
        <f t="shared" si="11"/>
        <v>91.12</v>
      </c>
      <c r="CZ6" s="36">
        <f t="shared" si="11"/>
        <v>91.39</v>
      </c>
      <c r="DA6" s="36">
        <f t="shared" si="11"/>
        <v>91.05</v>
      </c>
      <c r="DB6" s="36">
        <f t="shared" si="11"/>
        <v>91.21</v>
      </c>
      <c r="DC6" s="36">
        <f t="shared" si="11"/>
        <v>91.6</v>
      </c>
      <c r="DD6" s="36">
        <f t="shared" si="11"/>
        <v>91.48</v>
      </c>
      <c r="DE6" s="36">
        <f t="shared" si="11"/>
        <v>91.58</v>
      </c>
      <c r="DF6" s="36">
        <f t="shared" si="11"/>
        <v>91.48</v>
      </c>
      <c r="DG6" s="35" t="str">
        <f>IF(DG7="","",IF(DG7="-","【-】","【"&amp;SUBSTITUTE(TEXT(DG7,"#,##0.00"),"-","△")&amp;"】"))</f>
        <v>【89.80】</v>
      </c>
      <c r="DH6" s="36">
        <f>IF(DH7="",NA(),DH7)</f>
        <v>48.53</v>
      </c>
      <c r="DI6" s="36">
        <f t="shared" ref="DI6:DQ6" si="12">IF(DI7="",NA(),DI7)</f>
        <v>49.44</v>
      </c>
      <c r="DJ6" s="36">
        <f t="shared" si="12"/>
        <v>50.43</v>
      </c>
      <c r="DK6" s="36">
        <f t="shared" si="12"/>
        <v>51.05</v>
      </c>
      <c r="DL6" s="36">
        <f t="shared" si="12"/>
        <v>51.82</v>
      </c>
      <c r="DM6" s="36">
        <f t="shared" si="12"/>
        <v>48.41</v>
      </c>
      <c r="DN6" s="36">
        <f t="shared" si="12"/>
        <v>49.1</v>
      </c>
      <c r="DO6" s="36">
        <f t="shared" si="12"/>
        <v>49.66</v>
      </c>
      <c r="DP6" s="36">
        <f t="shared" si="12"/>
        <v>50.41</v>
      </c>
      <c r="DQ6" s="36">
        <f t="shared" si="12"/>
        <v>51.13</v>
      </c>
      <c r="DR6" s="35" t="str">
        <f>IF(DR7="","",IF(DR7="-","【-】","【"&amp;SUBSTITUTE(TEXT(DR7,"#,##0.00"),"-","△")&amp;"】"))</f>
        <v>【49.59】</v>
      </c>
      <c r="DS6" s="36">
        <f>IF(DS7="",NA(),DS7)</f>
        <v>15.39</v>
      </c>
      <c r="DT6" s="36">
        <f t="shared" ref="DT6:EB6" si="13">IF(DT7="",NA(),DT7)</f>
        <v>17.920000000000002</v>
      </c>
      <c r="DU6" s="36">
        <f t="shared" si="13"/>
        <v>20.420000000000002</v>
      </c>
      <c r="DV6" s="36">
        <f t="shared" si="13"/>
        <v>23.14</v>
      </c>
      <c r="DW6" s="36">
        <f t="shared" si="13"/>
        <v>28.42</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1.1200000000000001</v>
      </c>
      <c r="EE6" s="36">
        <f t="shared" ref="EE6:EM6" si="14">IF(EE7="",NA(),EE7)</f>
        <v>0.89</v>
      </c>
      <c r="EF6" s="36">
        <f t="shared" si="14"/>
        <v>0.81</v>
      </c>
      <c r="EG6" s="36">
        <f t="shared" si="14"/>
        <v>0.57999999999999996</v>
      </c>
      <c r="EH6" s="36">
        <f t="shared" si="14"/>
        <v>0.53</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232033</v>
      </c>
      <c r="D7" s="38">
        <v>46</v>
      </c>
      <c r="E7" s="38">
        <v>1</v>
      </c>
      <c r="F7" s="38">
        <v>0</v>
      </c>
      <c r="G7" s="38">
        <v>1</v>
      </c>
      <c r="H7" s="38" t="s">
        <v>93</v>
      </c>
      <c r="I7" s="38" t="s">
        <v>94</v>
      </c>
      <c r="J7" s="38" t="s">
        <v>95</v>
      </c>
      <c r="K7" s="38" t="s">
        <v>96</v>
      </c>
      <c r="L7" s="38" t="s">
        <v>97</v>
      </c>
      <c r="M7" s="38" t="s">
        <v>98</v>
      </c>
      <c r="N7" s="39" t="s">
        <v>99</v>
      </c>
      <c r="O7" s="39">
        <v>50.04</v>
      </c>
      <c r="P7" s="39">
        <v>98.21</v>
      </c>
      <c r="Q7" s="39">
        <v>1920</v>
      </c>
      <c r="R7" s="39">
        <v>385228</v>
      </c>
      <c r="S7" s="39">
        <v>113.82</v>
      </c>
      <c r="T7" s="39">
        <v>3384.54</v>
      </c>
      <c r="U7" s="39">
        <v>377886</v>
      </c>
      <c r="V7" s="39">
        <v>113.91</v>
      </c>
      <c r="W7" s="39">
        <v>3317.41</v>
      </c>
      <c r="X7" s="39">
        <v>105.89</v>
      </c>
      <c r="Y7" s="39">
        <v>105.8</v>
      </c>
      <c r="Z7" s="39">
        <v>106.26</v>
      </c>
      <c r="AA7" s="39">
        <v>104.07</v>
      </c>
      <c r="AB7" s="39">
        <v>104.67</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207.4</v>
      </c>
      <c r="AU7" s="39">
        <v>207.02</v>
      </c>
      <c r="AV7" s="39">
        <v>198.93</v>
      </c>
      <c r="AW7" s="39">
        <v>176.44</v>
      </c>
      <c r="AX7" s="39">
        <v>166.71</v>
      </c>
      <c r="AY7" s="39">
        <v>241.71</v>
      </c>
      <c r="AZ7" s="39">
        <v>249.08</v>
      </c>
      <c r="BA7" s="39">
        <v>254.05</v>
      </c>
      <c r="BB7" s="39">
        <v>258.22000000000003</v>
      </c>
      <c r="BC7" s="39">
        <v>250.03</v>
      </c>
      <c r="BD7" s="39">
        <v>264.97000000000003</v>
      </c>
      <c r="BE7" s="39">
        <v>517.41999999999996</v>
      </c>
      <c r="BF7" s="39">
        <v>508.13</v>
      </c>
      <c r="BG7" s="39">
        <v>507.31</v>
      </c>
      <c r="BH7" s="39">
        <v>507.54</v>
      </c>
      <c r="BI7" s="39">
        <v>513.94000000000005</v>
      </c>
      <c r="BJ7" s="39">
        <v>274.14</v>
      </c>
      <c r="BK7" s="39">
        <v>266.66000000000003</v>
      </c>
      <c r="BL7" s="39">
        <v>258.63</v>
      </c>
      <c r="BM7" s="39">
        <v>255.12</v>
      </c>
      <c r="BN7" s="39">
        <v>254.19</v>
      </c>
      <c r="BO7" s="39">
        <v>266.61</v>
      </c>
      <c r="BP7" s="39">
        <v>104.09</v>
      </c>
      <c r="BQ7" s="39">
        <v>104.55</v>
      </c>
      <c r="BR7" s="39">
        <v>104.93</v>
      </c>
      <c r="BS7" s="39">
        <v>102.74</v>
      </c>
      <c r="BT7" s="39">
        <v>103.49</v>
      </c>
      <c r="BU7" s="39">
        <v>108.81</v>
      </c>
      <c r="BV7" s="39">
        <v>110.87</v>
      </c>
      <c r="BW7" s="39">
        <v>110.3</v>
      </c>
      <c r="BX7" s="39">
        <v>109.12</v>
      </c>
      <c r="BY7" s="39">
        <v>107.42</v>
      </c>
      <c r="BZ7" s="39">
        <v>103.24</v>
      </c>
      <c r="CA7" s="39">
        <v>115.77</v>
      </c>
      <c r="CB7" s="39">
        <v>114.8</v>
      </c>
      <c r="CC7" s="39">
        <v>113.97</v>
      </c>
      <c r="CD7" s="39">
        <v>116.08</v>
      </c>
      <c r="CE7" s="39">
        <v>114.64</v>
      </c>
      <c r="CF7" s="39">
        <v>152.94999999999999</v>
      </c>
      <c r="CG7" s="39">
        <v>150.54</v>
      </c>
      <c r="CH7" s="39">
        <v>151.85</v>
      </c>
      <c r="CI7" s="39">
        <v>153.88</v>
      </c>
      <c r="CJ7" s="39">
        <v>157.19</v>
      </c>
      <c r="CK7" s="39">
        <v>168.38</v>
      </c>
      <c r="CL7" s="39">
        <v>65.16</v>
      </c>
      <c r="CM7" s="39">
        <v>66.11</v>
      </c>
      <c r="CN7" s="39">
        <v>65.72</v>
      </c>
      <c r="CO7" s="39">
        <v>66.540000000000006</v>
      </c>
      <c r="CP7" s="39">
        <v>66.8</v>
      </c>
      <c r="CQ7" s="39">
        <v>63.03</v>
      </c>
      <c r="CR7" s="39">
        <v>63.18</v>
      </c>
      <c r="CS7" s="39">
        <v>63.54</v>
      </c>
      <c r="CT7" s="39">
        <v>63.53</v>
      </c>
      <c r="CU7" s="39">
        <v>63.16</v>
      </c>
      <c r="CV7" s="39">
        <v>60</v>
      </c>
      <c r="CW7" s="39">
        <v>90.74</v>
      </c>
      <c r="CX7" s="39">
        <v>91.06</v>
      </c>
      <c r="CY7" s="39">
        <v>91.12</v>
      </c>
      <c r="CZ7" s="39">
        <v>91.39</v>
      </c>
      <c r="DA7" s="39">
        <v>91.05</v>
      </c>
      <c r="DB7" s="39">
        <v>91.21</v>
      </c>
      <c r="DC7" s="39">
        <v>91.6</v>
      </c>
      <c r="DD7" s="39">
        <v>91.48</v>
      </c>
      <c r="DE7" s="39">
        <v>91.58</v>
      </c>
      <c r="DF7" s="39">
        <v>91.48</v>
      </c>
      <c r="DG7" s="39">
        <v>89.8</v>
      </c>
      <c r="DH7" s="39">
        <v>48.53</v>
      </c>
      <c r="DI7" s="39">
        <v>49.44</v>
      </c>
      <c r="DJ7" s="39">
        <v>50.43</v>
      </c>
      <c r="DK7" s="39">
        <v>51.05</v>
      </c>
      <c r="DL7" s="39">
        <v>51.82</v>
      </c>
      <c r="DM7" s="39">
        <v>48.41</v>
      </c>
      <c r="DN7" s="39">
        <v>49.1</v>
      </c>
      <c r="DO7" s="39">
        <v>49.66</v>
      </c>
      <c r="DP7" s="39">
        <v>50.41</v>
      </c>
      <c r="DQ7" s="39">
        <v>51.13</v>
      </c>
      <c r="DR7" s="39">
        <v>49.59</v>
      </c>
      <c r="DS7" s="39">
        <v>15.39</v>
      </c>
      <c r="DT7" s="39">
        <v>17.920000000000002</v>
      </c>
      <c r="DU7" s="39">
        <v>20.420000000000002</v>
      </c>
      <c r="DV7" s="39">
        <v>23.14</v>
      </c>
      <c r="DW7" s="39">
        <v>28.42</v>
      </c>
      <c r="DX7" s="39">
        <v>16.16</v>
      </c>
      <c r="DY7" s="39">
        <v>17.420000000000002</v>
      </c>
      <c r="DZ7" s="39">
        <v>18.940000000000001</v>
      </c>
      <c r="EA7" s="39">
        <v>20.36</v>
      </c>
      <c r="EB7" s="39">
        <v>22.41</v>
      </c>
      <c r="EC7" s="39">
        <v>19.440000000000001</v>
      </c>
      <c r="ED7" s="39">
        <v>1.1200000000000001</v>
      </c>
      <c r="EE7" s="39">
        <v>0.89</v>
      </c>
      <c r="EF7" s="39">
        <v>0.81</v>
      </c>
      <c r="EG7" s="39">
        <v>0.57999999999999996</v>
      </c>
      <c r="EH7" s="39">
        <v>0.53</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2021-01-14T01:03:12Z</cp:lastPrinted>
  <dcterms:created xsi:type="dcterms:W3CDTF">2020-12-04T02:09:53Z</dcterms:created>
  <dcterms:modified xsi:type="dcterms:W3CDTF">2021-02-05T04:24:38Z</dcterms:modified>
  <cp:category/>
</cp:coreProperties>
</file>