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309900\Desktop\経営比較分析表\"/>
    </mc:Choice>
  </mc:AlternateContent>
  <workbookProtection workbookAlgorithmName="SHA-512" workbookHashValue="Zy4KPPLs1MkAiqd1V5iDXHq0vWKjVdkZiZWXMIu235YlcisOS56Y56+lHt9s94MJzMvZZmaU2BVpiEwEKL81sw==" workbookSaltValue="6ivI7DI45FMVpE5F+OmwT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<sst xmlns="http://schemas.openxmlformats.org/spreadsheetml/2006/main" count="228" uniqueCount="113">
  <si>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</si>
  <si>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</si>
  <si>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</si>
  <si>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</si>
  <si>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</si>
  <si>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</si>
  <si>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</si>
  <si>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</si>
  <si>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</si>
  <si>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</si>
  <si>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</si>
  <si>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</si>
  <si>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</si>
  <si>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</si>
  <si>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</si>
  <si>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</si>
  <si>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</si>
  <si>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</si>
  <si>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</si>
  <si>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</si>
  <si>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</si>
  <si>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</si>
  <si>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</si>
  <si>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</si>
  <si>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</si>
  <si>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</si>
  <si>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</si>
  <si>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</si>
  <si>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</si>
  <si>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</si>
  <si>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</si>
  <si>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</si>
  <si>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</si>
  <si>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</si>
  <si>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</si>
  <si>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</si>
  <si>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</si>
  <si>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</si>
  <si>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</si>
  <si>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</si>
  <si>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</si>
  <si>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</si>
  <si>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</si>
  <si>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</si>
  <si>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</si>
  <si>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</si>
  <si>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</si>
  <si>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</si>
  <si>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</si>
  <si>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</si>
  <si>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</si>
  <si>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</si>
  <si>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</si>
  <si>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</si>
  <si>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</si>
  <si>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</si>
  <si>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</si>
  <si>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</si>
  <si>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</si>
  <si>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</si>
  <si>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</si>
  <si>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</si>
  <si>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</si>
  <si>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</si>
  <si>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</si>
  <si>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</si>
  <si>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</si>
  <si>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</si>
  <si>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</si>
  <si>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</si>
  <si>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</si>
  <si>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</si>
  <si>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</si>
  <si>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</si>
  <si>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</si>
  <si>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</si>
  <si>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</si>
  <si>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</si>
  <si>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</si>
  <si>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</si>
  <si>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</si>
  <si>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</si>
  <si>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</si>
  <si>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</si>
  <si>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</si>
  <si>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</si>
  <si>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</si>
  <si>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</si>
  <si>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</si>
  <si>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</si>
  <si>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</si>
  <si>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</si>
  <si>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</si>
  <si>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刈谷市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</si>
  <si>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</si>
  <si>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</si>
  <si>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</si>
  <si>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</si>
  <si>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</si>
  <si>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</si>
  <si>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</si>
  <si>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</si>
  <si>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</si>
  <si>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</si>
  <si>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</si>
  <si>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</si>
  <si>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</si>
  <si>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</si>
  <si>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</si>
  <si>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</si>
  <si>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①経常収支比率は、民間活用や動力費の削減などこれまでの経営健全化の取組等により、100％超を維持しており、②累積欠損金が発生していないことからも健全性を保てていると言えますが、給水収益は近年、減少傾向にあることから、さらなる経営の健全化を推進する必要があります。
　③流動比率は、類似団体と比較しても数値は大きく、短期的な債務に対する支払い能力を十分有していると言えます。
　④企業債残高対給水収益比率は、毎年借入を行っていることにより増加傾向にあります。今後の借入については、償還見通しをふまえて検討する必要があります。
　⑤料金回収率は、100％超を維持しており、供給単価と給水原価のバランスが確保されている言えます。しかし、今後大口使用者の自己水切替等による給水収益の減や施設更新等による費用増により、良好な数値を維持できなくなることも想定されます。そのため、必要に応じて適切な料金設定など経営のあり方について検討する必要があります。
　⑥給水原価、⑦施設利用率、⑧有収率は、毎年度安定した数値を保っており、効率的な施設運営が行われていると言えます。
</t>
    <rPh sb="2" eb="4">
      <t>ケイジョウ</t>
    </rPh>
    <rPh sb="4" eb="6">
      <t>シュウシ</t>
    </rPh>
    <rPh sb="6" eb="8">
      <t>ヒリツ</t>
    </rPh>
    <rPh sb="10" eb="12">
      <t>ミンカン</t>
    </rPh>
    <rPh sb="12" eb="14">
      <t>カツヨウ</t>
    </rPh>
    <rPh sb="15" eb="17">
      <t>ドウリョク</t>
    </rPh>
    <rPh sb="17" eb="18">
      <t>ヒ</t>
    </rPh>
    <rPh sb="19" eb="21">
      <t>サクゲン</t>
    </rPh>
    <rPh sb="28" eb="30">
      <t>ケイエイ</t>
    </rPh>
    <rPh sb="30" eb="33">
      <t>ケンゼンカ</t>
    </rPh>
    <rPh sb="35" eb="36">
      <t>ク</t>
    </rPh>
    <rPh sb="36" eb="37">
      <t>トウ</t>
    </rPh>
    <rPh sb="45" eb="46">
      <t>コ</t>
    </rPh>
    <rPh sb="47" eb="49">
      <t>イジ</t>
    </rPh>
    <rPh sb="55" eb="57">
      <t>ルイセキ</t>
    </rPh>
    <rPh sb="57" eb="60">
      <t>ケッソンキン</t>
    </rPh>
    <rPh sb="61" eb="63">
      <t>ハッセイ</t>
    </rPh>
    <rPh sb="73" eb="76">
      <t>ケンゼンセイ</t>
    </rPh>
    <rPh sb="77" eb="78">
      <t>タモ</t>
    </rPh>
    <rPh sb="83" eb="84">
      <t>イ</t>
    </rPh>
    <rPh sb="89" eb="91">
      <t>キュウスイ</t>
    </rPh>
    <rPh sb="91" eb="93">
      <t>シュウエキ</t>
    </rPh>
    <rPh sb="94" eb="96">
      <t>キンネン</t>
    </rPh>
    <rPh sb="97" eb="99">
      <t>ゲンショウ</t>
    </rPh>
    <rPh sb="99" eb="101">
      <t>ケイコウ</t>
    </rPh>
    <rPh sb="113" eb="115">
      <t>ケイエイ</t>
    </rPh>
    <rPh sb="116" eb="119">
      <t>ケンゼンカ</t>
    </rPh>
    <rPh sb="120" eb="122">
      <t>スイシン</t>
    </rPh>
    <rPh sb="124" eb="126">
      <t>ヒツヨウ</t>
    </rPh>
    <rPh sb="135" eb="137">
      <t>リュウドウ</t>
    </rPh>
    <rPh sb="137" eb="139">
      <t>ヒリツ</t>
    </rPh>
    <rPh sb="141" eb="143">
      <t>ルイジ</t>
    </rPh>
    <rPh sb="143" eb="145">
      <t>ダンタイ</t>
    </rPh>
    <rPh sb="146" eb="148">
      <t>ヒカク</t>
    </rPh>
    <rPh sb="151" eb="153">
      <t>スウチ</t>
    </rPh>
    <rPh sb="154" eb="155">
      <t>オオ</t>
    </rPh>
    <rPh sb="158" eb="161">
      <t>タンキテキ</t>
    </rPh>
    <rPh sb="162" eb="164">
      <t>サイム</t>
    </rPh>
    <rPh sb="165" eb="166">
      <t>タイ</t>
    </rPh>
    <rPh sb="168" eb="170">
      <t>シハラ</t>
    </rPh>
    <rPh sb="171" eb="173">
      <t>ノウリョク</t>
    </rPh>
    <rPh sb="174" eb="176">
      <t>ジュウブン</t>
    </rPh>
    <rPh sb="176" eb="177">
      <t>ユウ</t>
    </rPh>
    <rPh sb="182" eb="183">
      <t>イ</t>
    </rPh>
    <rPh sb="190" eb="192">
      <t>キギョウ</t>
    </rPh>
    <rPh sb="192" eb="193">
      <t>サイ</t>
    </rPh>
    <rPh sb="193" eb="195">
      <t>ザンダカ</t>
    </rPh>
    <rPh sb="195" eb="196">
      <t>タイ</t>
    </rPh>
    <rPh sb="196" eb="198">
      <t>キュウスイ</t>
    </rPh>
    <rPh sb="198" eb="200">
      <t>シュウエキ</t>
    </rPh>
    <rPh sb="200" eb="202">
      <t>ヒリツ</t>
    </rPh>
    <rPh sb="204" eb="206">
      <t>マイトシ</t>
    </rPh>
    <rPh sb="206" eb="208">
      <t>カリイレ</t>
    </rPh>
    <rPh sb="209" eb="210">
      <t>オコ</t>
    </rPh>
    <rPh sb="219" eb="221">
      <t>ゾウカ</t>
    </rPh>
    <rPh sb="221" eb="223">
      <t>ケイコウ</t>
    </rPh>
    <rPh sb="229" eb="231">
      <t>コンゴ</t>
    </rPh>
    <rPh sb="232" eb="234">
      <t>カリイレ</t>
    </rPh>
    <rPh sb="240" eb="242">
      <t>ショウカン</t>
    </rPh>
    <rPh sb="242" eb="244">
      <t>ミトオ</t>
    </rPh>
    <rPh sb="250" eb="252">
      <t>ケントウ</t>
    </rPh>
    <rPh sb="254" eb="256">
      <t>ヒツヨウ</t>
    </rPh>
    <rPh sb="265" eb="267">
      <t>リョウキン</t>
    </rPh>
    <rPh sb="267" eb="269">
      <t>カイシュウ</t>
    </rPh>
    <rPh sb="269" eb="270">
      <t>リツ</t>
    </rPh>
    <rPh sb="276" eb="277">
      <t>コ</t>
    </rPh>
    <rPh sb="278" eb="280">
      <t>イジ</t>
    </rPh>
    <rPh sb="285" eb="287">
      <t>キョウキュウ</t>
    </rPh>
    <rPh sb="287" eb="289">
      <t>タンカ</t>
    </rPh>
    <rPh sb="290" eb="292">
      <t>キュウスイ</t>
    </rPh>
    <rPh sb="292" eb="294">
      <t>ゲンカ</t>
    </rPh>
    <rPh sb="300" eb="302">
      <t>カクホ</t>
    </rPh>
    <rPh sb="307" eb="308">
      <t>イ</t>
    </rPh>
    <rPh sb="316" eb="318">
      <t>コンゴ</t>
    </rPh>
    <rPh sb="318" eb="320">
      <t>オオグチ</t>
    </rPh>
    <rPh sb="320" eb="323">
      <t>シヨウシャ</t>
    </rPh>
    <rPh sb="324" eb="326">
      <t>ジコ</t>
    </rPh>
    <rPh sb="326" eb="327">
      <t>スイ</t>
    </rPh>
    <rPh sb="327" eb="329">
      <t>キリカエ</t>
    </rPh>
    <rPh sb="329" eb="330">
      <t>トウ</t>
    </rPh>
    <rPh sb="333" eb="335">
      <t>キュウスイ</t>
    </rPh>
    <rPh sb="335" eb="337">
      <t>シュウエキ</t>
    </rPh>
    <rPh sb="338" eb="339">
      <t>ゲン</t>
    </rPh>
    <rPh sb="340" eb="342">
      <t>シセツ</t>
    </rPh>
    <rPh sb="342" eb="344">
      <t>コウシン</t>
    </rPh>
    <rPh sb="344" eb="345">
      <t>トウ</t>
    </rPh>
    <rPh sb="348" eb="350">
      <t>ヒヨウ</t>
    </rPh>
    <rPh sb="350" eb="351">
      <t>ゾウ</t>
    </rPh>
    <rPh sb="355" eb="357">
      <t>リョウコウ</t>
    </rPh>
    <rPh sb="358" eb="360">
      <t>スウチ</t>
    </rPh>
    <rPh sb="361" eb="363">
      <t>イジ</t>
    </rPh>
    <rPh sb="372" eb="374">
      <t>ソウテイ</t>
    </rPh>
    <rPh sb="384" eb="386">
      <t>ヒツヨウ</t>
    </rPh>
    <rPh sb="387" eb="388">
      <t>オウ</t>
    </rPh>
    <rPh sb="390" eb="392">
      <t>テキセツ</t>
    </rPh>
    <rPh sb="393" eb="395">
      <t>リョウキン</t>
    </rPh>
    <rPh sb="395" eb="397">
      <t>セッテイ</t>
    </rPh>
    <rPh sb="399" eb="401">
      <t>ケイエイ</t>
    </rPh>
    <rPh sb="404" eb="405">
      <t>カタ</t>
    </rPh>
    <rPh sb="409" eb="411">
      <t>ケントウ</t>
    </rPh>
    <rPh sb="413" eb="415">
      <t>ヒツヨウ</t>
    </rPh>
    <rPh sb="424" eb="426">
      <t>キュウスイ</t>
    </rPh>
    <rPh sb="426" eb="428">
      <t>ゲンカ</t>
    </rPh>
    <rPh sb="430" eb="432">
      <t>シセツ</t>
    </rPh>
    <rPh sb="432" eb="434">
      <t>リヨウ</t>
    </rPh>
    <rPh sb="434" eb="435">
      <t>リツ</t>
    </rPh>
    <rPh sb="437" eb="438">
      <t>ユウ</t>
    </rPh>
    <rPh sb="442" eb="445">
      <t>マイネンド</t>
    </rPh>
    <rPh sb="462" eb="464">
      <t>シセツ</t>
    </rPh>
    <rPh sb="464" eb="466">
      <t>ウンエイ</t>
    </rPh>
    <rPh sb="467" eb="468">
      <t>オコナ</t>
    </rPh>
    <rPh sb="474" eb="475">
      <t>イ</t>
    </rPh>
    <phoneticPr fontId="4"/>
  </si>
  <si>
    <t>　①有形固定資産減価償却率は、償却年数経過に伴い、今後も比率の増加が見込まれます。
　②管路経年化率は、資産の再調査を実施し、精査したことにより前年より増加しました。今後、昭和５３年以降の市街化区域の拡大及び人口増に対応するために布設した管路の多くが更新時期を迎えることから、上昇傾向が続くと想定されます。
　③管路更新率は、１％を下回っており、現状の更新ペースでは②管路経年化率上昇の要因となります。限られた財源の中で、計画的に更新を行っていく必要があります。
　以上から、今後、更新費用の増加が見込まれるため、財源の確保や費用の平準化を図りながら、計画的に更新を行う必要があります。</t>
    <rPh sb="2" eb="4">
      <t>ユウケイ</t>
    </rPh>
    <rPh sb="4" eb="6">
      <t>コテイ</t>
    </rPh>
    <rPh sb="6" eb="8">
      <t>シサン</t>
    </rPh>
    <rPh sb="8" eb="10">
      <t>ゲンカ</t>
    </rPh>
    <rPh sb="10" eb="12">
      <t>ショウキャク</t>
    </rPh>
    <rPh sb="12" eb="13">
      <t>リツ</t>
    </rPh>
    <rPh sb="15" eb="17">
      <t>ショウキャク</t>
    </rPh>
    <rPh sb="17" eb="19">
      <t>ネンスウ</t>
    </rPh>
    <rPh sb="19" eb="21">
      <t>ケイカ</t>
    </rPh>
    <rPh sb="22" eb="23">
      <t>トモナ</t>
    </rPh>
    <rPh sb="25" eb="27">
      <t>コンゴ</t>
    </rPh>
    <rPh sb="28" eb="30">
      <t>ヒリツ</t>
    </rPh>
    <rPh sb="31" eb="33">
      <t>ゾウカ</t>
    </rPh>
    <rPh sb="34" eb="36">
      <t>ミコ</t>
    </rPh>
    <rPh sb="44" eb="46">
      <t>カンロ</t>
    </rPh>
    <rPh sb="46" eb="49">
      <t>ケイネンカ</t>
    </rPh>
    <rPh sb="49" eb="50">
      <t>リツ</t>
    </rPh>
    <rPh sb="52" eb="54">
      <t>シサン</t>
    </rPh>
    <rPh sb="55" eb="58">
      <t>サイチョウサ</t>
    </rPh>
    <rPh sb="59" eb="61">
      <t>ジッシ</t>
    </rPh>
    <rPh sb="63" eb="65">
      <t>セイサ</t>
    </rPh>
    <rPh sb="72" eb="74">
      <t>ゼンネン</t>
    </rPh>
    <rPh sb="76" eb="78">
      <t>ゾウカ</t>
    </rPh>
    <rPh sb="125" eb="127">
      <t>コウシン</t>
    </rPh>
    <rPh sb="127" eb="129">
      <t>ジキ</t>
    </rPh>
    <rPh sb="130" eb="131">
      <t>ムカ</t>
    </rPh>
    <rPh sb="138" eb="140">
      <t>ジョウショウ</t>
    </rPh>
    <rPh sb="140" eb="142">
      <t>ケイコウ</t>
    </rPh>
    <rPh sb="143" eb="144">
      <t>ツヅ</t>
    </rPh>
    <rPh sb="146" eb="148">
      <t>ソウテイ</t>
    </rPh>
    <rPh sb="156" eb="158">
      <t>カンロ</t>
    </rPh>
    <rPh sb="158" eb="160">
      <t>コウシン</t>
    </rPh>
    <rPh sb="160" eb="161">
      <t>リツ</t>
    </rPh>
    <rPh sb="173" eb="175">
      <t>ゲンジョウ</t>
    </rPh>
    <rPh sb="176" eb="178">
      <t>コウシン</t>
    </rPh>
    <rPh sb="186" eb="188">
      <t>ケイネン</t>
    </rPh>
    <rPh sb="211" eb="214">
      <t>ケイカクテキ</t>
    </rPh>
    <rPh sb="215" eb="217">
      <t>コウシン</t>
    </rPh>
    <rPh sb="218" eb="219">
      <t>オコ</t>
    </rPh>
    <rPh sb="223" eb="225">
      <t>ヒツヨウ</t>
    </rPh>
    <rPh sb="233" eb="235">
      <t>イジョウ</t>
    </rPh>
    <rPh sb="238" eb="240">
      <t>コンゴ</t>
    </rPh>
    <rPh sb="241" eb="243">
      <t>コウシン</t>
    </rPh>
    <rPh sb="243" eb="245">
      <t>ヒヨウ</t>
    </rPh>
    <rPh sb="246" eb="248">
      <t>ゾウカ</t>
    </rPh>
    <rPh sb="249" eb="251">
      <t>ミコ</t>
    </rPh>
    <rPh sb="257" eb="259">
      <t>ザイゲン</t>
    </rPh>
    <rPh sb="260" eb="262">
      <t>カクホ</t>
    </rPh>
    <rPh sb="263" eb="265">
      <t>ヒヨウ</t>
    </rPh>
    <rPh sb="266" eb="269">
      <t>ヘイジュンカ</t>
    </rPh>
    <rPh sb="270" eb="271">
      <t>ハカ</t>
    </rPh>
    <rPh sb="276" eb="279">
      <t>ケイカクテキ</t>
    </rPh>
    <rPh sb="280" eb="282">
      <t>コウシン</t>
    </rPh>
    <rPh sb="283" eb="284">
      <t>オコナ</t>
    </rPh>
    <rPh sb="285" eb="287">
      <t>ヒツヨウ</t>
    </rPh>
    <phoneticPr fontId="4"/>
  </si>
  <si>
    <t>　各指標を見てもおおむね安定した数値、類似団体の平均値を上回る数値を保っており、全体的には良好な運営がなされていると言えます。しかし、今後に目を向けると、大口使用者の自己水切替等によるさらなる給水収益の減や施設修繕・更新等の費用増により、厳しい経営状況になることが予想されます。
　令和３年度策定予定の経営戦略は、投資と財政の収支均衡を図るため、投資部門の中長期計画と併せて策定を進めており、これらの計画を基に必要に応じて料金水準の適正化や企業債借入を実施する等、将来にわたり安定的な事業継続ができるよう努めていきます。
　</t>
    <rPh sb="5" eb="6">
      <t>ミ</t>
    </rPh>
    <rPh sb="12" eb="14">
      <t>アンテイ</t>
    </rPh>
    <rPh sb="16" eb="18">
      <t>スウチ</t>
    </rPh>
    <rPh sb="24" eb="27">
      <t>ヘイキンチ</t>
    </rPh>
    <rPh sb="28" eb="30">
      <t>ウワマワ</t>
    </rPh>
    <rPh sb="31" eb="33">
      <t>スウチ</t>
    </rPh>
    <rPh sb="34" eb="35">
      <t>タモ</t>
    </rPh>
    <rPh sb="40" eb="43">
      <t>ゼンタイテキ</t>
    </rPh>
    <rPh sb="45" eb="47">
      <t>リョウコウ</t>
    </rPh>
    <rPh sb="48" eb="50">
      <t>ウンエイ</t>
    </rPh>
    <rPh sb="58" eb="59">
      <t>イ</t>
    </rPh>
    <rPh sb="67" eb="69">
      <t>コンゴ</t>
    </rPh>
    <rPh sb="70" eb="71">
      <t>メ</t>
    </rPh>
    <rPh sb="72" eb="73">
      <t>ム</t>
    </rPh>
    <rPh sb="77" eb="79">
      <t>オオグチ</t>
    </rPh>
    <rPh sb="79" eb="82">
      <t>シヨウシャ</t>
    </rPh>
    <rPh sb="83" eb="85">
      <t>ジコ</t>
    </rPh>
    <rPh sb="85" eb="86">
      <t>スイ</t>
    </rPh>
    <rPh sb="86" eb="88">
      <t>キリカエ</t>
    </rPh>
    <rPh sb="88" eb="89">
      <t>トウ</t>
    </rPh>
    <rPh sb="96" eb="98">
      <t>キュウスイ</t>
    </rPh>
    <rPh sb="98" eb="100">
      <t>シュウエキ</t>
    </rPh>
    <rPh sb="101" eb="102">
      <t>ゲン</t>
    </rPh>
    <rPh sb="103" eb="105">
      <t>シセツ</t>
    </rPh>
    <rPh sb="105" eb="107">
      <t>シュウゼン</t>
    </rPh>
    <rPh sb="108" eb="110">
      <t>コウシン</t>
    </rPh>
    <rPh sb="110" eb="111">
      <t>トウ</t>
    </rPh>
    <rPh sb="112" eb="114">
      <t>ヒヨウ</t>
    </rPh>
    <rPh sb="114" eb="115">
      <t>ゾウ</t>
    </rPh>
    <rPh sb="119" eb="120">
      <t>キビ</t>
    </rPh>
    <rPh sb="122" eb="124">
      <t>ケイエイ</t>
    </rPh>
    <rPh sb="124" eb="126">
      <t>ジョウキョウ</t>
    </rPh>
    <rPh sb="132" eb="134">
      <t>ヨソウ</t>
    </rPh>
    <rPh sb="157" eb="159">
      <t>トウシ</t>
    </rPh>
    <rPh sb="160" eb="162">
      <t>ザイセイ</t>
    </rPh>
    <rPh sb="163" eb="165">
      <t>シュウシ</t>
    </rPh>
    <rPh sb="165" eb="167">
      <t>キンコウ</t>
    </rPh>
    <rPh sb="168" eb="169">
      <t>ハカ</t>
    </rPh>
    <rPh sb="173" eb="175">
      <t>トウシ</t>
    </rPh>
    <rPh sb="175" eb="177">
      <t>ブモン</t>
    </rPh>
    <rPh sb="178" eb="181">
      <t>チュウチョウキ</t>
    </rPh>
    <rPh sb="181" eb="183">
      <t>ケイカク</t>
    </rPh>
    <rPh sb="184" eb="185">
      <t>アワ</t>
    </rPh>
    <rPh sb="187" eb="189">
      <t>サクテイ</t>
    </rPh>
    <rPh sb="190" eb="191">
      <t>スス</t>
    </rPh>
    <rPh sb="200" eb="202">
      <t>ケイカク</t>
    </rPh>
    <rPh sb="203" eb="204">
      <t>モト</t>
    </rPh>
    <rPh sb="205" eb="207">
      <t>ヒツヨウ</t>
    </rPh>
    <rPh sb="208" eb="209">
      <t>オウ</t>
    </rPh>
    <rPh sb="211" eb="213">
      <t>リョウキン</t>
    </rPh>
    <rPh sb="213" eb="215">
      <t>スイジュン</t>
    </rPh>
    <rPh sb="216" eb="219">
      <t>テキセイカ</t>
    </rPh>
    <rPh sb="220" eb="222">
      <t>キギョウ</t>
    </rPh>
    <rPh sb="222" eb="223">
      <t>サイ</t>
    </rPh>
    <rPh sb="223" eb="225">
      <t>カリイレ</t>
    </rPh>
    <rPh sb="226" eb="228">
      <t>ジッシ</t>
    </rPh>
    <rPh sb="230" eb="231">
      <t>トウ</t>
    </rPh>
    <rPh sb="232" eb="234">
      <t>ショウライ</t>
    </rPh>
    <rPh sb="238" eb="241">
      <t>アンテイテキ</t>
    </rPh>
    <rPh sb="242" eb="244">
      <t>ジギョウ</t>
    </rPh>
    <rPh sb="244" eb="246">
      <t>ケイゾク</t>
    </rPh>
    <rPh sb="252" eb="25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</si>
</sst>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0.61</c:v>
                </c:pt>
                <c:pt idx="1">
                  <c:v>0.84</c:v>
                </c:pt>
                <c:pt idx="2">
                  <c:v>0.54</c:v>
                </c:pt>
                <c:pt idx="3">
                  <c:v>0.79</c:v>
                </c:pt>
                <c:pt idx="4">
                  <c:v>0.66</c:v>
                </c:pt>
              </c:numCache>
            </c:numRef>
          </c:val>
          <c:extLst>
            <c:ext xmlns:c16="http://schemas.microsoft.com/office/drawing/2014/chart" uri="{C3380CC4-5D6E-409C-BE32-E72D297353CC}">
              <c16:uniqueId val="{00000000-76FD-4732-92D0-9A96AF6304E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0.95</c:v>
                </c:pt>
                <c:pt idx="1">
                  <c:v>0.74</c:v>
                </c:pt>
                <c:pt idx="2">
                  <c:v>0.65</c:v>
                </c:pt>
                <c:pt idx="3">
                  <c:v>0.7</c:v>
                </c:pt>
                <c:pt idx="4">
                  <c:v>0.72</c:v>
                </c:pt>
              </c:numCache>
            </c:numRef>
          </c:val>
          <c:smooth val="0"/>
          <c:extLst>
            <c:ext xmlns:c16="http://schemas.microsoft.com/office/drawing/2014/chart" uri="{C3380CC4-5D6E-409C-BE32-E72D297353CC}">
              <c16:uniqueId val="{00000001-76FD-4732-92D0-9A96AF6304E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76.17</c:v>
                </c:pt>
                <c:pt idx="1">
                  <c:v>76.03</c:v>
                </c:pt>
                <c:pt idx="2">
                  <c:v>76.02</c:v>
                </c:pt>
                <c:pt idx="3">
                  <c:v>75.69</c:v>
                </c:pt>
                <c:pt idx="4">
                  <c:v>75.72</c:v>
                </c:pt>
              </c:numCache>
            </c:numRef>
          </c:val>
          <c:extLst>
            <c:ext xmlns:c16="http://schemas.microsoft.com/office/drawing/2014/chart" uri="{C3380CC4-5D6E-409C-BE32-E72D297353CC}">
              <c16:uniqueId val="{00000000-843F-4F06-8428-7918BA87607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62.26</c:v>
                </c:pt>
                <c:pt idx="1">
                  <c:v>62.1</c:v>
                </c:pt>
                <c:pt idx="2">
                  <c:v>62.88</c:v>
                </c:pt>
                <c:pt idx="3">
                  <c:v>62.32</c:v>
                </c:pt>
                <c:pt idx="4">
                  <c:v>61.71</c:v>
                </c:pt>
              </c:numCache>
            </c:numRef>
          </c:val>
          <c:smooth val="0"/>
          <c:extLst>
            <c:ext xmlns:c16="http://schemas.microsoft.com/office/drawing/2014/chart" uri="{C3380CC4-5D6E-409C-BE32-E72D297353CC}">
              <c16:uniqueId val="{00000001-843F-4F06-8428-7918BA87607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93.98</c:v>
                </c:pt>
                <c:pt idx="1">
                  <c:v>94.89</c:v>
                </c:pt>
                <c:pt idx="2">
                  <c:v>95.18</c:v>
                </c:pt>
                <c:pt idx="3">
                  <c:v>94.5</c:v>
                </c:pt>
                <c:pt idx="4">
                  <c:v>93.96</c:v>
                </c:pt>
              </c:numCache>
            </c:numRef>
          </c:val>
          <c:extLst>
            <c:ext xmlns:c16="http://schemas.microsoft.com/office/drawing/2014/chart" uri="{C3380CC4-5D6E-409C-BE32-E72D297353CC}">
              <c16:uniqueId val="{00000000-8A18-4643-B095-5A235B6378A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c:v>
                </c:pt>
                <c:pt idx="1">
                  <c:v>89.52</c:v>
                </c:pt>
                <c:pt idx="2">
                  <c:v>90.13</c:v>
                </c:pt>
                <c:pt idx="3">
                  <c:v>90.19</c:v>
                </c:pt>
                <c:pt idx="4">
                  <c:v>90.03</c:v>
                </c:pt>
              </c:numCache>
            </c:numRef>
          </c:val>
          <c:smooth val="0"/>
          <c:extLst>
            <c:ext xmlns:c16="http://schemas.microsoft.com/office/drawing/2014/chart" uri="{C3380CC4-5D6E-409C-BE32-E72D297353CC}">
              <c16:uniqueId val="{00000001-8A18-4643-B095-5A235B6378A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108.6</c:v>
                </c:pt>
                <c:pt idx="1">
                  <c:v>111.74</c:v>
                </c:pt>
                <c:pt idx="2">
                  <c:v>110.19</c:v>
                </c:pt>
                <c:pt idx="3">
                  <c:v>106.41</c:v>
                </c:pt>
                <c:pt idx="4">
                  <c:v>108.49</c:v>
                </c:pt>
              </c:numCache>
            </c:numRef>
          </c:val>
          <c:extLst>
            <c:ext xmlns:c16="http://schemas.microsoft.com/office/drawing/2014/chart" uri="{C3380CC4-5D6E-409C-BE32-E72D297353CC}">
              <c16:uniqueId val="{00000000-1483-4F47-B21F-7E4A78E619E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114</c:v>
                </c:pt>
                <c:pt idx="2">
                  <c:v>113.95</c:v>
                </c:pt>
                <c:pt idx="3">
                  <c:v>112.62</c:v>
                </c:pt>
                <c:pt idx="4">
                  <c:v>113.35</c:v>
                </c:pt>
              </c:numCache>
            </c:numRef>
          </c:val>
          <c:smooth val="0"/>
          <c:extLst>
            <c:ext xmlns:c16="http://schemas.microsoft.com/office/drawing/2014/chart" uri="{C3380CC4-5D6E-409C-BE32-E72D297353CC}">
              <c16:uniqueId val="{00000001-1483-4F47-B21F-7E4A78E619E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42.64</c:v>
                </c:pt>
                <c:pt idx="1">
                  <c:v>43.55</c:v>
                </c:pt>
                <c:pt idx="2">
                  <c:v>44.29</c:v>
                </c:pt>
                <c:pt idx="3">
                  <c:v>45.43</c:v>
                </c:pt>
                <c:pt idx="4">
                  <c:v>46.63</c:v>
                </c:pt>
              </c:numCache>
            </c:numRef>
          </c:val>
          <c:extLst>
            <c:ext xmlns:c16="http://schemas.microsoft.com/office/drawing/2014/chart" uri="{C3380CC4-5D6E-409C-BE32-E72D297353CC}">
              <c16:uniqueId val="{00000000-D1B6-45D1-9EF4-6E650EAEE6F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45.89</c:v>
                </c:pt>
                <c:pt idx="1">
                  <c:v>46.58</c:v>
                </c:pt>
                <c:pt idx="2">
                  <c:v>48.01</c:v>
                </c:pt>
                <c:pt idx="3">
                  <c:v>48.86</c:v>
                </c:pt>
                <c:pt idx="4">
                  <c:v>49.6</c:v>
                </c:pt>
              </c:numCache>
            </c:numRef>
          </c:val>
          <c:smooth val="0"/>
          <c:extLst>
            <c:ext xmlns:c16="http://schemas.microsoft.com/office/drawing/2014/chart" uri="{C3380CC4-5D6E-409C-BE32-E72D297353CC}">
              <c16:uniqueId val="{00000001-D1B6-45D1-9EF4-6E650EAEE6F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0.72</c:v>
                </c:pt>
                <c:pt idx="1">
                  <c:v>0.67</c:v>
                </c:pt>
                <c:pt idx="2">
                  <c:v>0.66</c:v>
                </c:pt>
                <c:pt idx="3">
                  <c:v>0.69</c:v>
                </c:pt>
                <c:pt idx="4">
                  <c:v>11.42</c:v>
                </c:pt>
              </c:numCache>
            </c:numRef>
          </c:val>
          <c:extLst>
            <c:ext xmlns:c16="http://schemas.microsoft.com/office/drawing/2014/chart" uri="{C3380CC4-5D6E-409C-BE32-E72D297353CC}">
              <c16:uniqueId val="{00000000-AED2-4216-A418-E1629678982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13.14</c:v>
                </c:pt>
                <c:pt idx="1">
                  <c:v>14.45</c:v>
                </c:pt>
                <c:pt idx="2">
                  <c:v>16.600000000000001</c:v>
                </c:pt>
                <c:pt idx="3">
                  <c:v>18.510000000000002</c:v>
                </c:pt>
                <c:pt idx="4">
                  <c:v>20.49</c:v>
                </c:pt>
              </c:numCache>
            </c:numRef>
          </c:val>
          <c:smooth val="0"/>
          <c:extLst>
            <c:ext xmlns:c16="http://schemas.microsoft.com/office/drawing/2014/chart" uri="{C3380CC4-5D6E-409C-BE32-E72D297353CC}">
              <c16:uniqueId val="{00000001-AED2-4216-A418-E1629678982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41-4893-896A-A08FBF98F20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0.03</c:v>
                </c:pt>
                <c:pt idx="1">
                  <c:v>0.23</c:v>
                </c:pt>
                <c:pt idx="2" formatCode="#,##0.00;&quot;△&quot;#,##0.00">
                  <c:v>0</c:v>
                </c:pt>
                <c:pt idx="3">
                  <c:v>0.75</c:v>
                </c:pt>
                <c:pt idx="4">
                  <c:v>0.51</c:v>
                </c:pt>
              </c:numCache>
            </c:numRef>
          </c:val>
          <c:smooth val="0"/>
          <c:extLst>
            <c:ext xmlns:c16="http://schemas.microsoft.com/office/drawing/2014/chart" uri="{C3380CC4-5D6E-409C-BE32-E72D297353CC}">
              <c16:uniqueId val="{00000001-1841-4893-896A-A08FBF98F20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484.47</c:v>
                </c:pt>
                <c:pt idx="1">
                  <c:v>526.77</c:v>
                </c:pt>
                <c:pt idx="2">
                  <c:v>649.85</c:v>
                </c:pt>
                <c:pt idx="3">
                  <c:v>645.1</c:v>
                </c:pt>
                <c:pt idx="4">
                  <c:v>761.6</c:v>
                </c:pt>
              </c:numCache>
            </c:numRef>
          </c:val>
          <c:extLst>
            <c:ext xmlns:c16="http://schemas.microsoft.com/office/drawing/2014/chart" uri="{C3380CC4-5D6E-409C-BE32-E72D297353CC}">
              <c16:uniqueId val="{00000000-6F16-43D6-A6F1-8C84C760DBB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352.05</c:v>
                </c:pt>
                <c:pt idx="1">
                  <c:v>349.04</c:v>
                </c:pt>
                <c:pt idx="2">
                  <c:v>307.83</c:v>
                </c:pt>
                <c:pt idx="3">
                  <c:v>318.89</c:v>
                </c:pt>
                <c:pt idx="4">
                  <c:v>309.10000000000002</c:v>
                </c:pt>
              </c:numCache>
            </c:numRef>
          </c:val>
          <c:smooth val="0"/>
          <c:extLst>
            <c:ext xmlns:c16="http://schemas.microsoft.com/office/drawing/2014/chart" uri="{C3380CC4-5D6E-409C-BE32-E72D297353CC}">
              <c16:uniqueId val="{00000001-6F16-43D6-A6F1-8C84C760DBB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74.400000000000006</c:v>
                </c:pt>
                <c:pt idx="1">
                  <c:v>82.25</c:v>
                </c:pt>
                <c:pt idx="2">
                  <c:v>89.97</c:v>
                </c:pt>
                <c:pt idx="3">
                  <c:v>100.91</c:v>
                </c:pt>
                <c:pt idx="4">
                  <c:v>108.01</c:v>
                </c:pt>
              </c:numCache>
            </c:numRef>
          </c:val>
          <c:extLst>
            <c:ext xmlns:c16="http://schemas.microsoft.com/office/drawing/2014/chart" uri="{C3380CC4-5D6E-409C-BE32-E72D297353CC}">
              <c16:uniqueId val="{00000000-7E41-4273-996C-1EE30DB9DDA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250.76</c:v>
                </c:pt>
                <c:pt idx="1">
                  <c:v>254.54</c:v>
                </c:pt>
                <c:pt idx="2">
                  <c:v>295.44</c:v>
                </c:pt>
                <c:pt idx="3">
                  <c:v>290.07</c:v>
                </c:pt>
                <c:pt idx="4">
                  <c:v>290.42</c:v>
                </c:pt>
              </c:numCache>
            </c:numRef>
          </c:val>
          <c:smooth val="0"/>
          <c:extLst>
            <c:ext xmlns:c16="http://schemas.microsoft.com/office/drawing/2014/chart" uri="{C3380CC4-5D6E-409C-BE32-E72D297353CC}">
              <c16:uniqueId val="{00000001-7E41-4273-996C-1EE30DB9DDA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104.79</c:v>
                </c:pt>
                <c:pt idx="1">
                  <c:v>108.36</c:v>
                </c:pt>
                <c:pt idx="2">
                  <c:v>106.25</c:v>
                </c:pt>
                <c:pt idx="3">
                  <c:v>102.37</c:v>
                </c:pt>
                <c:pt idx="4">
                  <c:v>104.2</c:v>
                </c:pt>
              </c:numCache>
            </c:numRef>
          </c:val>
          <c:extLst>
            <c:ext xmlns:c16="http://schemas.microsoft.com/office/drawing/2014/chart" uri="{C3380CC4-5D6E-409C-BE32-E72D297353CC}">
              <c16:uniqueId val="{00000000-E79C-4130-8486-33D3FA7F5B3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106.69</c:v>
                </c:pt>
                <c:pt idx="1">
                  <c:v>106.52</c:v>
                </c:pt>
                <c:pt idx="2">
                  <c:v>106.02</c:v>
                </c:pt>
                <c:pt idx="3">
                  <c:v>104.84</c:v>
                </c:pt>
                <c:pt idx="4">
                  <c:v>106.11</c:v>
                </c:pt>
              </c:numCache>
            </c:numRef>
          </c:val>
          <c:smooth val="0"/>
          <c:extLst>
            <c:ext xmlns:c16="http://schemas.microsoft.com/office/drawing/2014/chart" uri="{C3380CC4-5D6E-409C-BE32-E72D297353CC}">
              <c16:uniqueId val="{00000001-E79C-4130-8486-33D3FA7F5B3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127.34</c:v>
                </c:pt>
                <c:pt idx="1">
                  <c:v>123.13</c:v>
                </c:pt>
                <c:pt idx="2">
                  <c:v>125.67</c:v>
                </c:pt>
                <c:pt idx="3">
                  <c:v>128.26</c:v>
                </c:pt>
                <c:pt idx="4">
                  <c:v>127.79</c:v>
                </c:pt>
              </c:numCache>
            </c:numRef>
          </c:val>
          <c:extLst>
            <c:ext xmlns:c16="http://schemas.microsoft.com/office/drawing/2014/chart" uri="{C3380CC4-5D6E-409C-BE32-E72D297353CC}">
              <c16:uniqueId val="{00000000-7D64-4E2B-850C-DB6520C3181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154.91999999999999</c:v>
                </c:pt>
                <c:pt idx="1">
                  <c:v>155.80000000000001</c:v>
                </c:pt>
                <c:pt idx="2">
                  <c:v>158.6</c:v>
                </c:pt>
                <c:pt idx="3">
                  <c:v>161.82</c:v>
                </c:pt>
                <c:pt idx="4">
                  <c:v>161.03</c:v>
                </c:pt>
              </c:numCache>
            </c:numRef>
          </c:val>
          <c:smooth val="0"/>
          <c:extLst>
            <c:ext xmlns:c16="http://schemas.microsoft.com/office/drawing/2014/chart" uri="{C3380CC4-5D6E-409C-BE32-E72D297353CC}">
              <c16:uniqueId val="{00000001-7D64-4E2B-850C-DB6520C3181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愛知県　刈谷市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3" t="str">
        <f>データ!$M$6</f>
        <v>非設置</v>
      </c>
      <c r="AE8" s="83"/>
      <c r="AF8" s="83"/>
      <c r="AG8" s="83"/>
      <c r="AH8" s="83"/>
      <c r="AI8" s="83"/>
      <c r="AJ8" s="83"/>
      <c r="AK8" s="4"/>
      <c r="AL8" s="71">
        <f>データ!$R$6</f>
        <v>152665</v>
      </c>
      <c r="AM8" s="71"/>
      <c r="AN8" s="71"/>
      <c r="AO8" s="71"/>
      <c r="AP8" s="71"/>
      <c r="AQ8" s="71"/>
      <c r="AR8" s="71"/>
      <c r="AS8" s="71"/>
      <c r="AT8" s="67">
        <f>データ!$S$6</f>
        <v>50.39</v>
      </c>
      <c r="AU8" s="68"/>
      <c r="AV8" s="68"/>
      <c r="AW8" s="68"/>
      <c r="AX8" s="68"/>
      <c r="AY8" s="68"/>
      <c r="AZ8" s="68"/>
      <c r="BA8" s="68"/>
      <c r="BB8" s="70">
        <f>データ!$T$6</f>
        <v>3029.67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87.29</v>
      </c>
      <c r="J10" s="68"/>
      <c r="K10" s="68"/>
      <c r="L10" s="68"/>
      <c r="M10" s="68"/>
      <c r="N10" s="68"/>
      <c r="O10" s="69"/>
      <c r="P10" s="70">
        <f>データ!$P$6</f>
        <v>99.86</v>
      </c>
      <c r="Q10" s="70"/>
      <c r="R10" s="70"/>
      <c r="S10" s="70"/>
      <c r="T10" s="70"/>
      <c r="U10" s="70"/>
      <c r="V10" s="70"/>
      <c r="W10" s="71">
        <f>データ!$Q$6</f>
        <v>2024</v>
      </c>
      <c r="X10" s="71"/>
      <c r="Y10" s="71"/>
      <c r="Z10" s="71"/>
      <c r="AA10" s="71"/>
      <c r="AB10" s="71"/>
      <c r="AC10" s="71"/>
      <c r="AD10" s="2"/>
      <c r="AE10" s="2"/>
      <c r="AF10" s="2"/>
      <c r="AG10" s="2"/>
      <c r="AH10" s="4"/>
      <c r="AI10" s="4"/>
      <c r="AJ10" s="4"/>
      <c r="AK10" s="4"/>
      <c r="AL10" s="71">
        <f>データ!$U$6</f>
        <v>152611</v>
      </c>
      <c r="AM10" s="71"/>
      <c r="AN10" s="71"/>
      <c r="AO10" s="71"/>
      <c r="AP10" s="71"/>
      <c r="AQ10" s="71"/>
      <c r="AR10" s="71"/>
      <c r="AS10" s="71"/>
      <c r="AT10" s="67">
        <f>データ!$V$6</f>
        <v>50.39</v>
      </c>
      <c r="AU10" s="68"/>
      <c r="AV10" s="68"/>
      <c r="AW10" s="68"/>
      <c r="AX10" s="68"/>
      <c r="AY10" s="68"/>
      <c r="AZ10" s="68"/>
      <c r="BA10" s="68"/>
      <c r="BB10" s="70">
        <f>データ!$W$6</f>
        <v>3028.6</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etM8MSU4otvcj1E/XogyxR21oGrbBMsyYuvDMyE32YHkjaozNyO6db3PM4p0KDzBnwxlAV+5Hmjow+L6/KihWA==" saltValue="9Chwbbmh2okCy7Xfcu5P9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232106</v>
      </c>
      <c r="D6" s="34">
        <f t="shared" si="3"/>
        <v>46</v>
      </c>
      <c r="E6" s="34">
        <f t="shared" si="3"/>
        <v>1</v>
      </c>
      <c r="F6" s="34">
        <f t="shared" si="3"/>
        <v>0</v>
      </c>
      <c r="G6" s="34">
        <f t="shared" si="3"/>
        <v>1</v>
      </c>
      <c r="H6" s="34" t="str">
        <f t="shared" si="3"/>
        <v>愛知県　刈谷市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87.29</v>
      </c>
      <c r="P6" s="35">
        <f t="shared" si="3"/>
        <v>99.86</v>
      </c>
      <c r="Q6" s="35">
        <f t="shared" si="3"/>
        <v>2024</v>
      </c>
      <c r="R6" s="35">
        <f t="shared" si="3"/>
        <v>152665</v>
      </c>
      <c r="S6" s="35">
        <f t="shared" si="3"/>
        <v>50.39</v>
      </c>
      <c r="T6" s="35">
        <f t="shared" si="3"/>
        <v>3029.67</v>
      </c>
      <c r="U6" s="35">
        <f t="shared" si="3"/>
        <v>152611</v>
      </c>
      <c r="V6" s="35">
        <f t="shared" si="3"/>
        <v>50.39</v>
      </c>
      <c r="W6" s="35">
        <f t="shared" si="3"/>
        <v>3028.6</v>
      </c>
      <c r="X6" s="36">
        <f>IF(X7="",NA(),X7)</f>
        <v>108.6</v>
      </c>
      <c r="Y6" s="36">
        <f t="shared" ref="Y6:AG6" si="4">IF(Y7="",NA(),Y7)</f>
        <v>111.74</v>
      </c>
      <c r="Z6" s="36">
        <f t="shared" si="4"/>
        <v>110.19</v>
      </c>
      <c r="AA6" s="36">
        <f t="shared" si="4"/>
        <v>106.41</v>
      </c>
      <c r="AB6" s="36">
        <f t="shared" si="4"/>
        <v>108.49</v>
      </c>
      <c r="AC6" s="36">
        <f t="shared" si="4"/>
        <v>114</v>
      </c>
      <c r="AD6" s="36">
        <f t="shared" si="4"/>
        <v>114</v>
      </c>
      <c r="AE6" s="36">
        <f t="shared" si="4"/>
        <v>113.95</v>
      </c>
      <c r="AF6" s="36">
        <f t="shared" si="4"/>
        <v>112.62</v>
      </c>
      <c r="AG6" s="36">
        <f t="shared" si="4"/>
        <v>113.35</v>
      </c>
      <c r="AH6" s="35" t="str">
        <f>IF(AH7="","",IF(AH7="-","【-】","【"&amp;SUBSTITUTE(TEXT(AH7,"#,##0.00"),"-","△")&amp;"】"))</f>
        <v>【112.01】</v>
      </c>
      <c r="AI6" s="35">
        <f>IF(AI7="",NA(),AI7)</f>
        <v>0</v>
      </c>
      <c r="AJ6" s="35">
        <f t="shared" ref="AJ6:AR6" si="5">IF(AJ7="",NA(),AJ7)</f>
        <v>0</v>
      </c>
      <c r="AK6" s="35">
        <f t="shared" si="5"/>
        <v>0</v>
      </c>
      <c r="AL6" s="35">
        <f t="shared" si="5"/>
        <v>0</v>
      </c>
      <c r="AM6" s="35">
        <f t="shared" si="5"/>
        <v>0</v>
      </c>
      <c r="AN6" s="36">
        <f t="shared" si="5"/>
        <v>0.03</v>
      </c>
      <c r="AO6" s="36">
        <f t="shared" si="5"/>
        <v>0.23</v>
      </c>
      <c r="AP6" s="35">
        <f t="shared" si="5"/>
        <v>0</v>
      </c>
      <c r="AQ6" s="36">
        <f t="shared" si="5"/>
        <v>0.75</v>
      </c>
      <c r="AR6" s="36">
        <f t="shared" si="5"/>
        <v>0.51</v>
      </c>
      <c r="AS6" s="35" t="str">
        <f>IF(AS7="","",IF(AS7="-","【-】","【"&amp;SUBSTITUTE(TEXT(AS7,"#,##0.00"),"-","△")&amp;"】"))</f>
        <v>【1.08】</v>
      </c>
      <c r="AT6" s="36">
        <f>IF(AT7="",NA(),AT7)</f>
        <v>484.47</v>
      </c>
      <c r="AU6" s="36">
        <f t="shared" ref="AU6:BC6" si="6">IF(AU7="",NA(),AU7)</f>
        <v>526.77</v>
      </c>
      <c r="AV6" s="36">
        <f t="shared" si="6"/>
        <v>649.85</v>
      </c>
      <c r="AW6" s="36">
        <f t="shared" si="6"/>
        <v>645.1</v>
      </c>
      <c r="AX6" s="36">
        <f t="shared" si="6"/>
        <v>761.6</v>
      </c>
      <c r="AY6" s="36">
        <f t="shared" si="6"/>
        <v>352.05</v>
      </c>
      <c r="AZ6" s="36">
        <f t="shared" si="6"/>
        <v>349.04</v>
      </c>
      <c r="BA6" s="36">
        <f t="shared" si="6"/>
        <v>307.83</v>
      </c>
      <c r="BB6" s="36">
        <f t="shared" si="6"/>
        <v>318.89</v>
      </c>
      <c r="BC6" s="36">
        <f t="shared" si="6"/>
        <v>309.10000000000002</v>
      </c>
      <c r="BD6" s="35" t="str">
        <f>IF(BD7="","",IF(BD7="-","【-】","【"&amp;SUBSTITUTE(TEXT(BD7,"#,##0.00"),"-","△")&amp;"】"))</f>
        <v>【264.97】</v>
      </c>
      <c r="BE6" s="36">
        <f>IF(BE7="",NA(),BE7)</f>
        <v>74.400000000000006</v>
      </c>
      <c r="BF6" s="36">
        <f t="shared" ref="BF6:BN6" si="7">IF(BF7="",NA(),BF7)</f>
        <v>82.25</v>
      </c>
      <c r="BG6" s="36">
        <f t="shared" si="7"/>
        <v>89.97</v>
      </c>
      <c r="BH6" s="36">
        <f t="shared" si="7"/>
        <v>100.91</v>
      </c>
      <c r="BI6" s="36">
        <f t="shared" si="7"/>
        <v>108.01</v>
      </c>
      <c r="BJ6" s="36">
        <f t="shared" si="7"/>
        <v>250.76</v>
      </c>
      <c r="BK6" s="36">
        <f t="shared" si="7"/>
        <v>254.54</v>
      </c>
      <c r="BL6" s="36">
        <f t="shared" si="7"/>
        <v>295.44</v>
      </c>
      <c r="BM6" s="36">
        <f t="shared" si="7"/>
        <v>290.07</v>
      </c>
      <c r="BN6" s="36">
        <f t="shared" si="7"/>
        <v>290.42</v>
      </c>
      <c r="BO6" s="35" t="str">
        <f>IF(BO7="","",IF(BO7="-","【-】","【"&amp;SUBSTITUTE(TEXT(BO7,"#,##0.00"),"-","△")&amp;"】"))</f>
        <v>【266.61】</v>
      </c>
      <c r="BP6" s="36">
        <f>IF(BP7="",NA(),BP7)</f>
        <v>104.79</v>
      </c>
      <c r="BQ6" s="36">
        <f t="shared" ref="BQ6:BY6" si="8">IF(BQ7="",NA(),BQ7)</f>
        <v>108.36</v>
      </c>
      <c r="BR6" s="36">
        <f t="shared" si="8"/>
        <v>106.25</v>
      </c>
      <c r="BS6" s="36">
        <f t="shared" si="8"/>
        <v>102.37</v>
      </c>
      <c r="BT6" s="36">
        <f t="shared" si="8"/>
        <v>104.2</v>
      </c>
      <c r="BU6" s="36">
        <f t="shared" si="8"/>
        <v>106.69</v>
      </c>
      <c r="BV6" s="36">
        <f t="shared" si="8"/>
        <v>106.52</v>
      </c>
      <c r="BW6" s="36">
        <f t="shared" si="8"/>
        <v>106.02</v>
      </c>
      <c r="BX6" s="36">
        <f t="shared" si="8"/>
        <v>104.84</v>
      </c>
      <c r="BY6" s="36">
        <f t="shared" si="8"/>
        <v>106.11</v>
      </c>
      <c r="BZ6" s="35" t="str">
        <f>IF(BZ7="","",IF(BZ7="-","【-】","【"&amp;SUBSTITUTE(TEXT(BZ7,"#,##0.00"),"-","△")&amp;"】"))</f>
        <v>【103.24】</v>
      </c>
      <c r="CA6" s="36">
        <f>IF(CA7="",NA(),CA7)</f>
        <v>127.34</v>
      </c>
      <c r="CB6" s="36">
        <f t="shared" ref="CB6:CJ6" si="9">IF(CB7="",NA(),CB7)</f>
        <v>123.13</v>
      </c>
      <c r="CC6" s="36">
        <f t="shared" si="9"/>
        <v>125.67</v>
      </c>
      <c r="CD6" s="36">
        <f t="shared" si="9"/>
        <v>128.26</v>
      </c>
      <c r="CE6" s="36">
        <f t="shared" si="9"/>
        <v>127.79</v>
      </c>
      <c r="CF6" s="36">
        <f t="shared" si="9"/>
        <v>154.91999999999999</v>
      </c>
      <c r="CG6" s="36">
        <f t="shared" si="9"/>
        <v>155.80000000000001</v>
      </c>
      <c r="CH6" s="36">
        <f t="shared" si="9"/>
        <v>158.6</v>
      </c>
      <c r="CI6" s="36">
        <f t="shared" si="9"/>
        <v>161.82</v>
      </c>
      <c r="CJ6" s="36">
        <f t="shared" si="9"/>
        <v>161.03</v>
      </c>
      <c r="CK6" s="35" t="str">
        <f>IF(CK7="","",IF(CK7="-","【-】","【"&amp;SUBSTITUTE(TEXT(CK7,"#,##0.00"),"-","△")&amp;"】"))</f>
        <v>【168.38】</v>
      </c>
      <c r="CL6" s="36">
        <f>IF(CL7="",NA(),CL7)</f>
        <v>76.17</v>
      </c>
      <c r="CM6" s="36">
        <f t="shared" ref="CM6:CU6" si="10">IF(CM7="",NA(),CM7)</f>
        <v>76.03</v>
      </c>
      <c r="CN6" s="36">
        <f t="shared" si="10"/>
        <v>76.02</v>
      </c>
      <c r="CO6" s="36">
        <f t="shared" si="10"/>
        <v>75.69</v>
      </c>
      <c r="CP6" s="36">
        <f t="shared" si="10"/>
        <v>75.72</v>
      </c>
      <c r="CQ6" s="36">
        <f t="shared" si="10"/>
        <v>62.26</v>
      </c>
      <c r="CR6" s="36">
        <f t="shared" si="10"/>
        <v>62.1</v>
      </c>
      <c r="CS6" s="36">
        <f t="shared" si="10"/>
        <v>62.88</v>
      </c>
      <c r="CT6" s="36">
        <f t="shared" si="10"/>
        <v>62.32</v>
      </c>
      <c r="CU6" s="36">
        <f t="shared" si="10"/>
        <v>61.71</v>
      </c>
      <c r="CV6" s="35" t="str">
        <f>IF(CV7="","",IF(CV7="-","【-】","【"&amp;SUBSTITUTE(TEXT(CV7,"#,##0.00"),"-","△")&amp;"】"))</f>
        <v>【60.00】</v>
      </c>
      <c r="CW6" s="36">
        <f>IF(CW7="",NA(),CW7)</f>
        <v>93.98</v>
      </c>
      <c r="CX6" s="36">
        <f t="shared" ref="CX6:DF6" si="11">IF(CX7="",NA(),CX7)</f>
        <v>94.89</v>
      </c>
      <c r="CY6" s="36">
        <f t="shared" si="11"/>
        <v>95.18</v>
      </c>
      <c r="CZ6" s="36">
        <f t="shared" si="11"/>
        <v>94.5</v>
      </c>
      <c r="DA6" s="36">
        <f t="shared" si="11"/>
        <v>93.96</v>
      </c>
      <c r="DB6" s="36">
        <f t="shared" si="11"/>
        <v>89.5</v>
      </c>
      <c r="DC6" s="36">
        <f t="shared" si="11"/>
        <v>89.52</v>
      </c>
      <c r="DD6" s="36">
        <f t="shared" si="11"/>
        <v>90.13</v>
      </c>
      <c r="DE6" s="36">
        <f t="shared" si="11"/>
        <v>90.19</v>
      </c>
      <c r="DF6" s="36">
        <f t="shared" si="11"/>
        <v>90.03</v>
      </c>
      <c r="DG6" s="35" t="str">
        <f>IF(DG7="","",IF(DG7="-","【-】","【"&amp;SUBSTITUTE(TEXT(DG7,"#,##0.00"),"-","△")&amp;"】"))</f>
        <v>【89.80】</v>
      </c>
      <c r="DH6" s="36">
        <f>IF(DH7="",NA(),DH7)</f>
        <v>42.64</v>
      </c>
      <c r="DI6" s="36">
        <f t="shared" ref="DI6:DQ6" si="12">IF(DI7="",NA(),DI7)</f>
        <v>43.55</v>
      </c>
      <c r="DJ6" s="36">
        <f t="shared" si="12"/>
        <v>44.29</v>
      </c>
      <c r="DK6" s="36">
        <f t="shared" si="12"/>
        <v>45.43</v>
      </c>
      <c r="DL6" s="36">
        <f t="shared" si="12"/>
        <v>46.63</v>
      </c>
      <c r="DM6" s="36">
        <f t="shared" si="12"/>
        <v>45.89</v>
      </c>
      <c r="DN6" s="36">
        <f t="shared" si="12"/>
        <v>46.58</v>
      </c>
      <c r="DO6" s="36">
        <f t="shared" si="12"/>
        <v>48.01</v>
      </c>
      <c r="DP6" s="36">
        <f t="shared" si="12"/>
        <v>48.86</v>
      </c>
      <c r="DQ6" s="36">
        <f t="shared" si="12"/>
        <v>49.6</v>
      </c>
      <c r="DR6" s="35" t="str">
        <f>IF(DR7="","",IF(DR7="-","【-】","【"&amp;SUBSTITUTE(TEXT(DR7,"#,##0.00"),"-","△")&amp;"】"))</f>
        <v>【49.59】</v>
      </c>
      <c r="DS6" s="36">
        <f>IF(DS7="",NA(),DS7)</f>
        <v>0.72</v>
      </c>
      <c r="DT6" s="36">
        <f t="shared" ref="DT6:EB6" si="13">IF(DT7="",NA(),DT7)</f>
        <v>0.67</v>
      </c>
      <c r="DU6" s="36">
        <f t="shared" si="13"/>
        <v>0.66</v>
      </c>
      <c r="DV6" s="36">
        <f t="shared" si="13"/>
        <v>0.69</v>
      </c>
      <c r="DW6" s="36">
        <f t="shared" si="13"/>
        <v>11.42</v>
      </c>
      <c r="DX6" s="36">
        <f t="shared" si="13"/>
        <v>13.14</v>
      </c>
      <c r="DY6" s="36">
        <f t="shared" si="13"/>
        <v>14.45</v>
      </c>
      <c r="DZ6" s="36">
        <f t="shared" si="13"/>
        <v>16.600000000000001</v>
      </c>
      <c r="EA6" s="36">
        <f t="shared" si="13"/>
        <v>18.510000000000002</v>
      </c>
      <c r="EB6" s="36">
        <f t="shared" si="13"/>
        <v>20.49</v>
      </c>
      <c r="EC6" s="35" t="str">
        <f>IF(EC7="","",IF(EC7="-","【-】","【"&amp;SUBSTITUTE(TEXT(EC7,"#,##0.00"),"-","△")&amp;"】"))</f>
        <v>【19.44】</v>
      </c>
      <c r="ED6" s="36">
        <f>IF(ED7="",NA(),ED7)</f>
        <v>0.61</v>
      </c>
      <c r="EE6" s="36">
        <f t="shared" ref="EE6:EM6" si="14">IF(EE7="",NA(),EE7)</f>
        <v>0.84</v>
      </c>
      <c r="EF6" s="36">
        <f t="shared" si="14"/>
        <v>0.54</v>
      </c>
      <c r="EG6" s="36">
        <f t="shared" si="14"/>
        <v>0.79</v>
      </c>
      <c r="EH6" s="36">
        <f t="shared" si="14"/>
        <v>0.66</v>
      </c>
      <c r="EI6" s="36">
        <f t="shared" si="14"/>
        <v>0.95</v>
      </c>
      <c r="EJ6" s="36">
        <f t="shared" si="14"/>
        <v>0.74</v>
      </c>
      <c r="EK6" s="36">
        <f t="shared" si="14"/>
        <v>0.65</v>
      </c>
      <c r="EL6" s="36">
        <f t="shared" si="14"/>
        <v>0.7</v>
      </c>
      <c r="EM6" s="36">
        <f t="shared" si="14"/>
        <v>0.72</v>
      </c>
      <c r="EN6" s="35" t="str">
        <f>IF(EN7="","",IF(EN7="-","【-】","【"&amp;SUBSTITUTE(TEXT(EN7,"#,##0.00"),"-","△")&amp;"】"))</f>
        <v>【0.68】</v>
      </c>
    </row>
    <row r="7" spans="1:144" s="37" customFormat="1" x14ac:dyDescent="0.15">
      <c r="A7" s="29"/>
      <c r="B7" s="38">
        <v>2019</v>
      </c>
      <c r="C7" s="38">
        <v>232106</v>
      </c>
      <c r="D7" s="38">
        <v>46</v>
      </c>
      <c r="E7" s="38">
        <v>1</v>
      </c>
      <c r="F7" s="38">
        <v>0</v>
      </c>
      <c r="G7" s="38">
        <v>1</v>
      </c>
      <c r="H7" s="38" t="s">
        <v>93</v>
      </c>
      <c r="I7" s="38" t="s">
        <v>94</v>
      </c>
      <c r="J7" s="38" t="s">
        <v>95</v>
      </c>
      <c r="K7" s="38" t="s">
        <v>96</v>
      </c>
      <c r="L7" s="38" t="s">
        <v>97</v>
      </c>
      <c r="M7" s="38" t="s">
        <v>98</v>
      </c>
      <c r="N7" s="39" t="s">
        <v>99</v>
      </c>
      <c r="O7" s="39">
        <v>87.29</v>
      </c>
      <c r="P7" s="39">
        <v>99.86</v>
      </c>
      <c r="Q7" s="39">
        <v>2024</v>
      </c>
      <c r="R7" s="39">
        <v>152665</v>
      </c>
      <c r="S7" s="39">
        <v>50.39</v>
      </c>
      <c r="T7" s="39">
        <v>3029.67</v>
      </c>
      <c r="U7" s="39">
        <v>152611</v>
      </c>
      <c r="V7" s="39">
        <v>50.39</v>
      </c>
      <c r="W7" s="39">
        <v>3028.6</v>
      </c>
      <c r="X7" s="39">
        <v>108.6</v>
      </c>
      <c r="Y7" s="39">
        <v>111.74</v>
      </c>
      <c r="Z7" s="39">
        <v>110.19</v>
      </c>
      <c r="AA7" s="39">
        <v>106.41</v>
      </c>
      <c r="AB7" s="39">
        <v>108.49</v>
      </c>
      <c r="AC7" s="39">
        <v>114</v>
      </c>
      <c r="AD7" s="39">
        <v>114</v>
      </c>
      <c r="AE7" s="39">
        <v>113.95</v>
      </c>
      <c r="AF7" s="39">
        <v>112.62</v>
      </c>
      <c r="AG7" s="39">
        <v>113.35</v>
      </c>
      <c r="AH7" s="39">
        <v>112.01</v>
      </c>
      <c r="AI7" s="39">
        <v>0</v>
      </c>
      <c r="AJ7" s="39">
        <v>0</v>
      </c>
      <c r="AK7" s="39">
        <v>0</v>
      </c>
      <c r="AL7" s="39">
        <v>0</v>
      </c>
      <c r="AM7" s="39">
        <v>0</v>
      </c>
      <c r="AN7" s="39">
        <v>0.03</v>
      </c>
      <c r="AO7" s="39">
        <v>0.23</v>
      </c>
      <c r="AP7" s="39">
        <v>0</v>
      </c>
      <c r="AQ7" s="39">
        <v>0.75</v>
      </c>
      <c r="AR7" s="39">
        <v>0.51</v>
      </c>
      <c r="AS7" s="39">
        <v>1.08</v>
      </c>
      <c r="AT7" s="39">
        <v>484.47</v>
      </c>
      <c r="AU7" s="39">
        <v>526.77</v>
      </c>
      <c r="AV7" s="39">
        <v>649.85</v>
      </c>
      <c r="AW7" s="39">
        <v>645.1</v>
      </c>
      <c r="AX7" s="39">
        <v>761.6</v>
      </c>
      <c r="AY7" s="39">
        <v>352.05</v>
      </c>
      <c r="AZ7" s="39">
        <v>349.04</v>
      </c>
      <c r="BA7" s="39">
        <v>307.83</v>
      </c>
      <c r="BB7" s="39">
        <v>318.89</v>
      </c>
      <c r="BC7" s="39">
        <v>309.10000000000002</v>
      </c>
      <c r="BD7" s="39">
        <v>264.97000000000003</v>
      </c>
      <c r="BE7" s="39">
        <v>74.400000000000006</v>
      </c>
      <c r="BF7" s="39">
        <v>82.25</v>
      </c>
      <c r="BG7" s="39">
        <v>89.97</v>
      </c>
      <c r="BH7" s="39">
        <v>100.91</v>
      </c>
      <c r="BI7" s="39">
        <v>108.01</v>
      </c>
      <c r="BJ7" s="39">
        <v>250.76</v>
      </c>
      <c r="BK7" s="39">
        <v>254.54</v>
      </c>
      <c r="BL7" s="39">
        <v>295.44</v>
      </c>
      <c r="BM7" s="39">
        <v>290.07</v>
      </c>
      <c r="BN7" s="39">
        <v>290.42</v>
      </c>
      <c r="BO7" s="39">
        <v>266.61</v>
      </c>
      <c r="BP7" s="39">
        <v>104.79</v>
      </c>
      <c r="BQ7" s="39">
        <v>108.36</v>
      </c>
      <c r="BR7" s="39">
        <v>106.25</v>
      </c>
      <c r="BS7" s="39">
        <v>102.37</v>
      </c>
      <c r="BT7" s="39">
        <v>104.2</v>
      </c>
      <c r="BU7" s="39">
        <v>106.69</v>
      </c>
      <c r="BV7" s="39">
        <v>106.52</v>
      </c>
      <c r="BW7" s="39">
        <v>106.02</v>
      </c>
      <c r="BX7" s="39">
        <v>104.84</v>
      </c>
      <c r="BY7" s="39">
        <v>106.11</v>
      </c>
      <c r="BZ7" s="39">
        <v>103.24</v>
      </c>
      <c r="CA7" s="39">
        <v>127.34</v>
      </c>
      <c r="CB7" s="39">
        <v>123.13</v>
      </c>
      <c r="CC7" s="39">
        <v>125.67</v>
      </c>
      <c r="CD7" s="39">
        <v>128.26</v>
      </c>
      <c r="CE7" s="39">
        <v>127.79</v>
      </c>
      <c r="CF7" s="39">
        <v>154.91999999999999</v>
      </c>
      <c r="CG7" s="39">
        <v>155.80000000000001</v>
      </c>
      <c r="CH7" s="39">
        <v>158.6</v>
      </c>
      <c r="CI7" s="39">
        <v>161.82</v>
      </c>
      <c r="CJ7" s="39">
        <v>161.03</v>
      </c>
      <c r="CK7" s="39">
        <v>168.38</v>
      </c>
      <c r="CL7" s="39">
        <v>76.17</v>
      </c>
      <c r="CM7" s="39">
        <v>76.03</v>
      </c>
      <c r="CN7" s="39">
        <v>76.02</v>
      </c>
      <c r="CO7" s="39">
        <v>75.69</v>
      </c>
      <c r="CP7" s="39">
        <v>75.72</v>
      </c>
      <c r="CQ7" s="39">
        <v>62.26</v>
      </c>
      <c r="CR7" s="39">
        <v>62.1</v>
      </c>
      <c r="CS7" s="39">
        <v>62.88</v>
      </c>
      <c r="CT7" s="39">
        <v>62.32</v>
      </c>
      <c r="CU7" s="39">
        <v>61.71</v>
      </c>
      <c r="CV7" s="39">
        <v>60</v>
      </c>
      <c r="CW7" s="39">
        <v>93.98</v>
      </c>
      <c r="CX7" s="39">
        <v>94.89</v>
      </c>
      <c r="CY7" s="39">
        <v>95.18</v>
      </c>
      <c r="CZ7" s="39">
        <v>94.5</v>
      </c>
      <c r="DA7" s="39">
        <v>93.96</v>
      </c>
      <c r="DB7" s="39">
        <v>89.5</v>
      </c>
      <c r="DC7" s="39">
        <v>89.52</v>
      </c>
      <c r="DD7" s="39">
        <v>90.13</v>
      </c>
      <c r="DE7" s="39">
        <v>90.19</v>
      </c>
      <c r="DF7" s="39">
        <v>90.03</v>
      </c>
      <c r="DG7" s="39">
        <v>89.8</v>
      </c>
      <c r="DH7" s="39">
        <v>42.64</v>
      </c>
      <c r="DI7" s="39">
        <v>43.55</v>
      </c>
      <c r="DJ7" s="39">
        <v>44.29</v>
      </c>
      <c r="DK7" s="39">
        <v>45.43</v>
      </c>
      <c r="DL7" s="39">
        <v>46.63</v>
      </c>
      <c r="DM7" s="39">
        <v>45.89</v>
      </c>
      <c r="DN7" s="39">
        <v>46.58</v>
      </c>
      <c r="DO7" s="39">
        <v>48.01</v>
      </c>
      <c r="DP7" s="39">
        <v>48.86</v>
      </c>
      <c r="DQ7" s="39">
        <v>49.6</v>
      </c>
      <c r="DR7" s="39">
        <v>49.59</v>
      </c>
      <c r="DS7" s="39">
        <v>0.72</v>
      </c>
      <c r="DT7" s="39">
        <v>0.67</v>
      </c>
      <c r="DU7" s="39">
        <v>0.66</v>
      </c>
      <c r="DV7" s="39">
        <v>0.69</v>
      </c>
      <c r="DW7" s="39">
        <v>11.42</v>
      </c>
      <c r="DX7" s="39">
        <v>13.14</v>
      </c>
      <c r="DY7" s="39">
        <v>14.45</v>
      </c>
      <c r="DZ7" s="39">
        <v>16.600000000000001</v>
      </c>
      <c r="EA7" s="39">
        <v>18.510000000000002</v>
      </c>
      <c r="EB7" s="39">
        <v>20.49</v>
      </c>
      <c r="EC7" s="39">
        <v>19.440000000000001</v>
      </c>
      <c r="ED7" s="39">
        <v>0.61</v>
      </c>
      <c r="EE7" s="39">
        <v>0.84</v>
      </c>
      <c r="EF7" s="39">
        <v>0.54</v>
      </c>
      <c r="EG7" s="39">
        <v>0.79</v>
      </c>
      <c r="EH7" s="39">
        <v>0.66</v>
      </c>
      <c r="EI7" s="39">
        <v>0.95</v>
      </c>
      <c r="EJ7" s="39">
        <v>0.74</v>
      </c>
      <c r="EK7" s="39">
        <v>0.65</v>
      </c>
      <c r="EL7" s="39">
        <v>0.7</v>
      </c>
      <c r="EM7" s="39">
        <v>0.72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2021-02-12T06:38:44Z</cp:lastPrinted>
  <dcterms:created xsi:type="dcterms:W3CDTF">2020-12-04T02:09:58Z</dcterms:created>
  <dcterms:modified xsi:type="dcterms:W3CDTF">2021-02-12T06:38:52Z</dcterms:modified>
  <cp:category/>
</cp:coreProperties>
</file>