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1HghKKN2viIiPmjUbmdQZ0DIKkHzaav4IegxOaCde/C83/0Od3N/LQBuioKqzlKHU/v1Z0PXNFQcAjfcd+WyBg==" workbookSaltValue="l9qyJ1Yfu8gMFX0Cq8CR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<sst xmlns="http://schemas.openxmlformats.org/spreadsheetml/2006/main" count="228" uniqueCount="114">
  <si>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</si>
  <si>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</si>
  <si>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</si>
  <si>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</si>
  <si>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</si>
  <si>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</si>
  <si>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</si>
  <si>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</si>
  <si>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</si>
  <si>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</si>
  <si>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</si>
  <si>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</si>
  <si>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</si>
  <si>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</si>
  <si>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</si>
  <si>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</si>
  <si>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</si>
  <si>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</si>
  <si>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</si>
  <si>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</si>
  <si>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</si>
  <si>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</si>
  <si>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</si>
  <si>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</si>
  <si>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</si>
  <si>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</si>
  <si>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</si>
  <si>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</si>
  <si>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</si>
  <si>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</si>
  <si>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</si>
  <si>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</si>
  <si>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</si>
  <si>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</si>
  <si>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</si>
  <si>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</si>
  <si>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</si>
  <si>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</si>
  <si>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</si>
  <si>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</si>
  <si>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</si>
  <si>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</si>
  <si>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</si>
  <si>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</si>
  <si>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</si>
  <si>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</si>
  <si>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</si>
  <si>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</si>
  <si>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</si>
  <si>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</si>
  <si>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</si>
  <si>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</si>
  <si>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</si>
  <si>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</si>
  <si>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</si>
  <si>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</si>
  <si>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</si>
  <si>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</si>
  <si>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</si>
  <si>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</si>
  <si>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</si>
  <si>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</si>
  <si>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</si>
  <si>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</si>
  <si>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</si>
  <si>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</si>
  <si>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</si>
  <si>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</si>
  <si>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</si>
  <si>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</si>
  <si>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</si>
  <si>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</si>
  <si>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</si>
  <si>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</si>
  <si>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</si>
  <si>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</si>
  <si>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</si>
  <si>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</si>
  <si>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</si>
  <si>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</si>
  <si>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</si>
  <si>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</si>
  <si>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</si>
  <si>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</si>
  <si>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</si>
  <si>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</si>
  <si>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</si>
  <si>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</si>
  <si>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</si>
  <si>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</si>
  <si>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</si>
  <si>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</si>
  <si>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</si>
  <si>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</si>
  <si>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</si>
  <si>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</si>
  <si>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</si>
  <si>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</si>
  <si>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</si>
  <si>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</si>
  <si>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</si>
  <si>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</si>
  <si>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</si>
  <si>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</si>
  <si>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</si>
  <si>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</si>
  <si>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</si>
  <si>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</si>
  <si>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</si>
  <si>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</si>
  <si>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</si>
  <si>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定期的に設備の更新を行っており、①有形固定資産減価償却率は類似団体や全国平均値よりも低く抑えられています。
　②管路経年化率は平均値を下回ってはいるものの上昇傾向であり、今後も管路の計画的な更新に取り組む必要があります。③管路更新率は前年度から増加し、類似団体や全国平均値よりも高い更新率となっています。
　管路の更新にあたっては、実質的な使用可能年数に基づいて更新時期を定め、老朽化した管路の計画的な更新を図っていきます。
</t>
    <rPh sb="64" eb="67">
      <t>ヘイキンチ</t>
    </rPh>
    <rPh sb="68" eb="70">
      <t>シタマワ</t>
    </rPh>
    <rPh sb="78" eb="80">
      <t>ジョウショウ</t>
    </rPh>
    <rPh sb="123" eb="125">
      <t>ゾウカ</t>
    </rPh>
    <phoneticPr fontId="16"/>
  </si>
  <si>
    <t>　令和元年度は給水収益は前年度比横ばいであったため、営業収益も横ばいであったが、減価償却費など営業費用の増加により①経常収支比率は2.94ポイント減少しました。しかし、類似団体や全国平均値と比べ良好な数値となっており、安定した経営が行われています。企業債の減少などにより③流動比率は増加し、類似団体や全国平均値を上回っています。減価償却費の増加等により、⑥給水原価が微増しましたが、類似団体や全国平均値よりも低く抑えつつ⑤料金回収率は100％を上回っており、給水に係る費用が給水収益で賄われています。⑧有収率や⑦施設利用率は類似団体や全国平均値を上回っており、効率的な施設運営が行われ、収益に反映されたものと考えられます。
　近年、新たに企業債を借り入れておらず、④企業債残高対給水収益比率は類似団体や全国平均値と比べて低いものとなっています。</t>
    <rPh sb="1" eb="3">
      <t>レイワ</t>
    </rPh>
    <rPh sb="3" eb="4">
      <t>モト</t>
    </rPh>
    <rPh sb="4" eb="6">
      <t>ネンド</t>
    </rPh>
    <rPh sb="7" eb="9">
      <t>キュウスイ</t>
    </rPh>
    <rPh sb="9" eb="11">
      <t>シュウエキ</t>
    </rPh>
    <rPh sb="12" eb="15">
      <t>ゼンネンド</t>
    </rPh>
    <rPh sb="16" eb="17">
      <t>ヨコ</t>
    </rPh>
    <rPh sb="26" eb="28">
      <t>エイギョウ</t>
    </rPh>
    <rPh sb="28" eb="30">
      <t>シュウエキ</t>
    </rPh>
    <rPh sb="31" eb="32">
      <t>ヨコ</t>
    </rPh>
    <rPh sb="40" eb="42">
      <t>ゲンカ</t>
    </rPh>
    <rPh sb="42" eb="44">
      <t>ショウキャク</t>
    </rPh>
    <rPh sb="44" eb="45">
      <t>ヒ</t>
    </rPh>
    <rPh sb="47" eb="49">
      <t>エイギョウ</t>
    </rPh>
    <rPh sb="49" eb="51">
      <t>ヒヨウ</t>
    </rPh>
    <rPh sb="52" eb="54">
      <t>ゾウカ</t>
    </rPh>
    <rPh sb="73" eb="75">
      <t>ゲンショウ</t>
    </rPh>
    <rPh sb="109" eb="111">
      <t>アンテイ</t>
    </rPh>
    <rPh sb="113" eb="115">
      <t>ケイエイ</t>
    </rPh>
    <rPh sb="116" eb="117">
      <t>オコナ</t>
    </rPh>
    <rPh sb="124" eb="126">
      <t>キギョウ</t>
    </rPh>
    <rPh sb="126" eb="127">
      <t>サイ</t>
    </rPh>
    <rPh sb="128" eb="130">
      <t>ゲンショウ</t>
    </rPh>
    <rPh sb="136" eb="138">
      <t>リュウドウ</t>
    </rPh>
    <rPh sb="138" eb="140">
      <t>ヒリツ</t>
    </rPh>
    <rPh sb="141" eb="143">
      <t>ゾウカ</t>
    </rPh>
    <rPh sb="156" eb="158">
      <t>ウワマワ</t>
    </rPh>
    <rPh sb="164" eb="166">
      <t>ゲンカ</t>
    </rPh>
    <rPh sb="166" eb="168">
      <t>ショウキャク</t>
    </rPh>
    <rPh sb="168" eb="169">
      <t>ヒ</t>
    </rPh>
    <rPh sb="170" eb="172">
      <t>ゾウカ</t>
    </rPh>
    <rPh sb="172" eb="173">
      <t>トウ</t>
    </rPh>
    <rPh sb="183" eb="185">
      <t>ビゾウ</t>
    </rPh>
    <rPh sb="280" eb="283">
      <t>コウリツテキ</t>
    </rPh>
    <rPh sb="284" eb="286">
      <t>シセツ</t>
    </rPh>
    <rPh sb="286" eb="288">
      <t>ウンエイ</t>
    </rPh>
    <rPh sb="289" eb="290">
      <t>オコナ</t>
    </rPh>
    <phoneticPr fontId="16"/>
  </si>
  <si>
    <t>　令和元年度は安定した収益は確保できているものの、減価償却費や資産減耗費が大幅な増加となりました。管路経年化率は毎年上昇し続けており、引き続き施設・管路更新に多額の費用が見込まれるため、次年度以降も投資額の増大は避けられない見通しです。
　また、収入面では節水機器のさらなる普及や大口需要者による地下水等への転換等により給水収益減が予想されます。
　新水道ビジョン(平成29年度策定）で定めた施策目標の達成と適切な事業運営を継続していくため、平成30年度に経営戦略を策定しました。目標に対する計画の進捗状況を管理するとともに、ＰＤＣＡサイクルを回して継続的な改善を図ります。なお、新水道ビジョン及び経営戦略は令和4年度に中間見直し予定です。</t>
    <rPh sb="1" eb="3">
      <t>レイワ</t>
    </rPh>
    <rPh sb="3" eb="4">
      <t>モト</t>
    </rPh>
    <rPh sb="4" eb="6">
      <t>ネンド</t>
    </rPh>
    <rPh sb="7" eb="9">
      <t>アンテイ</t>
    </rPh>
    <rPh sb="11" eb="13">
      <t>シュウエキ</t>
    </rPh>
    <rPh sb="14" eb="16">
      <t>カクホ</t>
    </rPh>
    <rPh sb="25" eb="27">
      <t>ゲンカ</t>
    </rPh>
    <rPh sb="27" eb="29">
      <t>ショウキャク</t>
    </rPh>
    <rPh sb="29" eb="30">
      <t>ヒ</t>
    </rPh>
    <rPh sb="31" eb="33">
      <t>シサン</t>
    </rPh>
    <rPh sb="33" eb="35">
      <t>ゲンモウ</t>
    </rPh>
    <rPh sb="35" eb="36">
      <t>ヒ</t>
    </rPh>
    <rPh sb="37" eb="39">
      <t>オオハバ</t>
    </rPh>
    <rPh sb="40" eb="42">
      <t>ゾウカ</t>
    </rPh>
    <rPh sb="49" eb="51">
      <t>カンロ</t>
    </rPh>
    <rPh sb="51" eb="54">
      <t>ケイネンカ</t>
    </rPh>
    <rPh sb="54" eb="55">
      <t>リツ</t>
    </rPh>
    <rPh sb="56" eb="58">
      <t>マイネン</t>
    </rPh>
    <rPh sb="58" eb="60">
      <t>ジョウショウシ</t>
    </rPh>
    <rPh sb="60" eb="62">
      <t>ツヅ</t>
    </rPh>
    <rPh sb="67" eb="68">
      <t>ヒ</t>
    </rPh>
    <rPh sb="69" eb="70">
      <t>ツヅ</t>
    </rPh>
    <rPh sb="93" eb="94">
      <t>ツギ</t>
    </rPh>
    <rPh sb="94" eb="96">
      <t>ネンド</t>
    </rPh>
    <rPh sb="96" eb="98">
      <t>イコウ</t>
    </rPh>
    <rPh sb="156" eb="157">
      <t>トウ</t>
    </rPh>
    <rPh sb="175" eb="176">
      <t>シン</t>
    </rPh>
    <rPh sb="176" eb="178">
      <t>スイドウ</t>
    </rPh>
    <rPh sb="183" eb="185">
      <t>ヘイセイ</t>
    </rPh>
    <rPh sb="187" eb="189">
      <t>ネンド</t>
    </rPh>
    <rPh sb="189" eb="191">
      <t>サクテイ</t>
    </rPh>
    <rPh sb="193" eb="194">
      <t>サダ</t>
    </rPh>
    <rPh sb="196" eb="198">
      <t>シサク</t>
    </rPh>
    <rPh sb="198" eb="200">
      <t>モクヒョウ</t>
    </rPh>
    <rPh sb="201" eb="203">
      <t>タッセイ</t>
    </rPh>
    <rPh sb="221" eb="223">
      <t>ヘイセイ</t>
    </rPh>
    <rPh sb="225" eb="227">
      <t>ネンド</t>
    </rPh>
    <rPh sb="228" eb="230">
      <t>ケイエイ</t>
    </rPh>
    <rPh sb="230" eb="232">
      <t>センリャク</t>
    </rPh>
    <rPh sb="233" eb="235">
      <t>サクテイ</t>
    </rPh>
    <rPh sb="240" eb="242">
      <t>モクヒョウ</t>
    </rPh>
    <rPh sb="243" eb="244">
      <t>タイ</t>
    </rPh>
    <rPh sb="246" eb="248">
      <t>ケイカク</t>
    </rPh>
    <rPh sb="249" eb="251">
      <t>シンチョク</t>
    </rPh>
    <rPh sb="251" eb="253">
      <t>ジョウキョウ</t>
    </rPh>
    <rPh sb="254" eb="256">
      <t>カンリ</t>
    </rPh>
    <rPh sb="272" eb="273">
      <t>マワ</t>
    </rPh>
    <rPh sb="275" eb="277">
      <t>ケイゾク</t>
    </rPh>
    <rPh sb="277" eb="278">
      <t>テキ</t>
    </rPh>
    <rPh sb="279" eb="281">
      <t>カイゼン</t>
    </rPh>
    <rPh sb="282" eb="283">
      <t>ハカ</t>
    </rPh>
    <rPh sb="290" eb="291">
      <t>シン</t>
    </rPh>
    <rPh sb="291" eb="293">
      <t>スイドウ</t>
    </rPh>
    <rPh sb="297" eb="298">
      <t>オヨ</t>
    </rPh>
    <rPh sb="299" eb="301">
      <t>ケイエイ</t>
    </rPh>
    <rPh sb="301" eb="303">
      <t>センリャク</t>
    </rPh>
    <rPh sb="304" eb="306">
      <t>レイワ</t>
    </rPh>
    <rPh sb="307" eb="309">
      <t>ネンド</t>
    </rPh>
    <rPh sb="310" eb="312">
      <t>チュウカン</t>
    </rPh>
    <rPh sb="312" eb="314">
      <t>ミナオ</t>
    </rPh>
    <rPh sb="315" eb="317">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</si>
</sst>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0.76</c:v>
                </c:pt>
                <c:pt idx="1">
                  <c:v>0.72</c:v>
                </c:pt>
                <c:pt idx="2">
                  <c:v>1.03</c:v>
                </c:pt>
                <c:pt idx="3">
                  <c:v>0.87</c:v>
                </c:pt>
                <c:pt idx="4">
                  <c:v>0.95</c:v>
                </c:pt>
              </c:numCache>
            </c:numRef>
          </c:val>
          <c:extLst>
            <c:ext xmlns:c16="http://schemas.microsoft.com/office/drawing/2014/chart" uri="{C3380CC4-5D6E-409C-BE32-E72D297353CC}">
              <c16:uniqueId val="{00000000-8A68-4649-8E18-922FD2CD7A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8A68-4649-8E18-922FD2CD7A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81.83</c:v>
                </c:pt>
                <c:pt idx="1">
                  <c:v>82.39</c:v>
                </c:pt>
                <c:pt idx="2">
                  <c:v>82.18</c:v>
                </c:pt>
                <c:pt idx="3">
                  <c:v>81.95</c:v>
                </c:pt>
                <c:pt idx="4">
                  <c:v>81.81</c:v>
                </c:pt>
              </c:numCache>
            </c:numRef>
          </c:val>
          <c:extLst>
            <c:ext xmlns:c16="http://schemas.microsoft.com/office/drawing/2014/chart" uri="{C3380CC4-5D6E-409C-BE32-E72D297353CC}">
              <c16:uniqueId val="{00000000-3E42-4266-A662-B7C462F713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3E42-4266-A662-B7C462F713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95.3</c:v>
                </c:pt>
                <c:pt idx="1">
                  <c:v>95.67</c:v>
                </c:pt>
                <c:pt idx="2">
                  <c:v>95.95</c:v>
                </c:pt>
                <c:pt idx="3">
                  <c:v>96.01</c:v>
                </c:pt>
                <c:pt idx="4">
                  <c:v>95.93</c:v>
                </c:pt>
              </c:numCache>
            </c:numRef>
          </c:val>
          <c:extLst>
            <c:ext xmlns:c16="http://schemas.microsoft.com/office/drawing/2014/chart" uri="{C3380CC4-5D6E-409C-BE32-E72D297353CC}">
              <c16:uniqueId val="{00000000-7289-4DD7-A815-9668022A59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7289-4DD7-A815-9668022A59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120.38</c:v>
                </c:pt>
                <c:pt idx="1">
                  <c:v>120.85</c:v>
                </c:pt>
                <c:pt idx="2">
                  <c:v>119.87</c:v>
                </c:pt>
                <c:pt idx="3">
                  <c:v>119.85</c:v>
                </c:pt>
                <c:pt idx="4">
                  <c:v>116.91</c:v>
                </c:pt>
              </c:numCache>
            </c:numRef>
          </c:val>
          <c:extLst>
            <c:ext xmlns:c16="http://schemas.microsoft.com/office/drawing/2014/chart" uri="{C3380CC4-5D6E-409C-BE32-E72D297353CC}">
              <c16:uniqueId val="{00000000-6A13-4FF1-85EE-92AF7B64EA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6A13-4FF1-85EE-92AF7B64EA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42.04</c:v>
                </c:pt>
                <c:pt idx="1">
                  <c:v>43.22</c:v>
                </c:pt>
                <c:pt idx="2">
                  <c:v>43.71</c:v>
                </c:pt>
                <c:pt idx="3">
                  <c:v>43.53</c:v>
                </c:pt>
                <c:pt idx="4">
                  <c:v>43.99</c:v>
                </c:pt>
              </c:numCache>
            </c:numRef>
          </c:val>
          <c:extLst>
            <c:ext xmlns:c16="http://schemas.microsoft.com/office/drawing/2014/chart" uri="{C3380CC4-5D6E-409C-BE32-E72D297353CC}">
              <c16:uniqueId val="{00000000-BDDE-47D7-860D-52E6A882D2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BDDE-47D7-860D-52E6A882D2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8.16</c:v>
                </c:pt>
                <c:pt idx="1">
                  <c:v>8.92</c:v>
                </c:pt>
                <c:pt idx="2">
                  <c:v>9.6999999999999993</c:v>
                </c:pt>
                <c:pt idx="3">
                  <c:v>11.04</c:v>
                </c:pt>
                <c:pt idx="4">
                  <c:v>11.55</c:v>
                </c:pt>
              </c:numCache>
            </c:numRef>
          </c:val>
          <c:extLst>
            <c:ext xmlns:c16="http://schemas.microsoft.com/office/drawing/2014/chart" uri="{C3380CC4-5D6E-409C-BE32-E72D297353CC}">
              <c16:uniqueId val="{00000000-4A0F-4CB8-913E-292EB579C7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4A0F-4CB8-913E-292EB579C7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98-4B7B-8E82-F747089306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2798-4B7B-8E82-F747089306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619.09</c:v>
                </c:pt>
                <c:pt idx="1">
                  <c:v>666</c:v>
                </c:pt>
                <c:pt idx="2">
                  <c:v>656.45</c:v>
                </c:pt>
                <c:pt idx="3">
                  <c:v>430.16</c:v>
                </c:pt>
                <c:pt idx="4">
                  <c:v>516.36</c:v>
                </c:pt>
              </c:numCache>
            </c:numRef>
          </c:val>
          <c:extLst>
            <c:ext xmlns:c16="http://schemas.microsoft.com/office/drawing/2014/chart" uri="{C3380CC4-5D6E-409C-BE32-E72D297353CC}">
              <c16:uniqueId val="{00000000-E3A6-44C8-A399-C13C0ECA6D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E3A6-44C8-A399-C13C0ECA6D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42.24</c:v>
                </c:pt>
                <c:pt idx="1">
                  <c:v>35.5</c:v>
                </c:pt>
                <c:pt idx="2">
                  <c:v>29.93</c:v>
                </c:pt>
                <c:pt idx="3">
                  <c:v>25.05</c:v>
                </c:pt>
                <c:pt idx="4">
                  <c:v>21.25</c:v>
                </c:pt>
              </c:numCache>
            </c:numRef>
          </c:val>
          <c:extLst>
            <c:ext xmlns:c16="http://schemas.microsoft.com/office/drawing/2014/chart" uri="{C3380CC4-5D6E-409C-BE32-E72D297353CC}">
              <c16:uniqueId val="{00000000-CACF-4DC5-92A9-66A58490A4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CACF-4DC5-92A9-66A58490A4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117.77</c:v>
                </c:pt>
                <c:pt idx="1">
                  <c:v>117.47</c:v>
                </c:pt>
                <c:pt idx="2">
                  <c:v>116.41</c:v>
                </c:pt>
                <c:pt idx="3">
                  <c:v>116.05</c:v>
                </c:pt>
                <c:pt idx="4">
                  <c:v>112.6</c:v>
                </c:pt>
              </c:numCache>
            </c:numRef>
          </c:val>
          <c:extLst>
            <c:ext xmlns:c16="http://schemas.microsoft.com/office/drawing/2014/chart" uri="{C3380CC4-5D6E-409C-BE32-E72D297353CC}">
              <c16:uniqueId val="{00000000-D42F-4C96-86FD-7EA0E6EBD8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D42F-4C96-86FD-7EA0E6EBD8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119.91</c:v>
                </c:pt>
                <c:pt idx="1">
                  <c:v>120.06</c:v>
                </c:pt>
                <c:pt idx="2">
                  <c:v>121.3</c:v>
                </c:pt>
                <c:pt idx="3">
                  <c:v>121.79</c:v>
                </c:pt>
                <c:pt idx="4">
                  <c:v>125.69</c:v>
                </c:pt>
              </c:numCache>
            </c:numRef>
          </c:val>
          <c:extLst>
            <c:ext xmlns:c16="http://schemas.microsoft.com/office/drawing/2014/chart" uri="{C3380CC4-5D6E-409C-BE32-E72D297353CC}">
              <c16:uniqueId val="{00000000-97B2-4FBA-A951-5E9F92644B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97B2-4FBA-A951-5E9F92644B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安城市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190228</v>
      </c>
      <c r="AM8" s="71"/>
      <c r="AN8" s="71"/>
      <c r="AO8" s="71"/>
      <c r="AP8" s="71"/>
      <c r="AQ8" s="71"/>
      <c r="AR8" s="71"/>
      <c r="AS8" s="71"/>
      <c r="AT8" s="67">
        <f>データ!$S$6</f>
        <v>86.05</v>
      </c>
      <c r="AU8" s="68"/>
      <c r="AV8" s="68"/>
      <c r="AW8" s="68"/>
      <c r="AX8" s="68"/>
      <c r="AY8" s="68"/>
      <c r="AZ8" s="68"/>
      <c r="BA8" s="68"/>
      <c r="BB8" s="70">
        <f>データ!$T$6</f>
        <v>2210.67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94.52</v>
      </c>
      <c r="J10" s="68"/>
      <c r="K10" s="68"/>
      <c r="L10" s="68"/>
      <c r="M10" s="68"/>
      <c r="N10" s="68"/>
      <c r="O10" s="69"/>
      <c r="P10" s="70">
        <f>データ!$P$6</f>
        <v>99.94</v>
      </c>
      <c r="Q10" s="70"/>
      <c r="R10" s="70"/>
      <c r="S10" s="70"/>
      <c r="T10" s="70"/>
      <c r="U10" s="70"/>
      <c r="V10" s="70"/>
      <c r="W10" s="71">
        <f>データ!$Q$6</f>
        <v>2200</v>
      </c>
      <c r="X10" s="71"/>
      <c r="Y10" s="71"/>
      <c r="Z10" s="71"/>
      <c r="AA10" s="71"/>
      <c r="AB10" s="71"/>
      <c r="AC10" s="71"/>
      <c r="AD10" s="2"/>
      <c r="AE10" s="2"/>
      <c r="AF10" s="2"/>
      <c r="AG10" s="2"/>
      <c r="AH10" s="4"/>
      <c r="AI10" s="4"/>
      <c r="AJ10" s="4"/>
      <c r="AK10" s="4"/>
      <c r="AL10" s="71">
        <f>データ!$U$6</f>
        <v>190251</v>
      </c>
      <c r="AM10" s="71"/>
      <c r="AN10" s="71"/>
      <c r="AO10" s="71"/>
      <c r="AP10" s="71"/>
      <c r="AQ10" s="71"/>
      <c r="AR10" s="71"/>
      <c r="AS10" s="71"/>
      <c r="AT10" s="67">
        <f>データ!$V$6</f>
        <v>86.01</v>
      </c>
      <c r="AU10" s="68"/>
      <c r="AV10" s="68"/>
      <c r="AW10" s="68"/>
      <c r="AX10" s="68"/>
      <c r="AY10" s="68"/>
      <c r="AZ10" s="68"/>
      <c r="BA10" s="68"/>
      <c r="BB10" s="70">
        <f>データ!$W$6</f>
        <v>2211.96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cYHslq1zOndtxh+1y/hvAvDFsg5jWJSi8gugabrQUeqxzS4eKuH06i9yIQsCaITDDRFOdDjbcJgE7TdvP//xQ==" saltValue="pyrMTiE/8wvjP1bWorFJ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232122</v>
      </c>
      <c r="D6" s="34">
        <f t="shared" si="3"/>
        <v>46</v>
      </c>
      <c r="E6" s="34">
        <f t="shared" si="3"/>
        <v>1</v>
      </c>
      <c r="F6" s="34">
        <f t="shared" si="3"/>
        <v>0</v>
      </c>
      <c r="G6" s="34">
        <f t="shared" si="3"/>
        <v>1</v>
      </c>
      <c r="H6" s="34" t="str">
        <f t="shared" si="3"/>
        <v>愛知県　安城市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94.52</v>
      </c>
      <c r="P6" s="35">
        <f t="shared" si="3"/>
        <v>99.94</v>
      </c>
      <c r="Q6" s="35">
        <f t="shared" si="3"/>
        <v>2200</v>
      </c>
      <c r="R6" s="35">
        <f t="shared" si="3"/>
        <v>190228</v>
      </c>
      <c r="S6" s="35">
        <f t="shared" si="3"/>
        <v>86.05</v>
      </c>
      <c r="T6" s="35">
        <f t="shared" si="3"/>
        <v>2210.67</v>
      </c>
      <c r="U6" s="35">
        <f t="shared" si="3"/>
        <v>190251</v>
      </c>
      <c r="V6" s="35">
        <f t="shared" si="3"/>
        <v>86.01</v>
      </c>
      <c r="W6" s="35">
        <f t="shared" si="3"/>
        <v>2211.96</v>
      </c>
      <c r="X6" s="36">
        <f>IF(X7="",NA(),X7)</f>
        <v>120.38</v>
      </c>
      <c r="Y6" s="36">
        <f t="shared" ref="Y6:AG6" si="4">IF(Y7="",NA(),Y7)</f>
        <v>120.85</v>
      </c>
      <c r="Z6" s="36">
        <f t="shared" si="4"/>
        <v>119.87</v>
      </c>
      <c r="AA6" s="36">
        <f t="shared" si="4"/>
        <v>119.85</v>
      </c>
      <c r="AB6" s="36">
        <f t="shared" si="4"/>
        <v>116.91</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619.09</v>
      </c>
      <c r="AU6" s="36">
        <f t="shared" ref="AU6:BC6" si="6">IF(AU7="",NA(),AU7)</f>
        <v>666</v>
      </c>
      <c r="AV6" s="36">
        <f t="shared" si="6"/>
        <v>656.45</v>
      </c>
      <c r="AW6" s="36">
        <f t="shared" si="6"/>
        <v>430.16</v>
      </c>
      <c r="AX6" s="36">
        <f t="shared" si="6"/>
        <v>516.36</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42.24</v>
      </c>
      <c r="BF6" s="36">
        <f t="shared" ref="BF6:BN6" si="7">IF(BF7="",NA(),BF7)</f>
        <v>35.5</v>
      </c>
      <c r="BG6" s="36">
        <f t="shared" si="7"/>
        <v>29.93</v>
      </c>
      <c r="BH6" s="36">
        <f t="shared" si="7"/>
        <v>25.05</v>
      </c>
      <c r="BI6" s="36">
        <f t="shared" si="7"/>
        <v>21.25</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117.77</v>
      </c>
      <c r="BQ6" s="36">
        <f t="shared" ref="BQ6:BY6" si="8">IF(BQ7="",NA(),BQ7)</f>
        <v>117.47</v>
      </c>
      <c r="BR6" s="36">
        <f t="shared" si="8"/>
        <v>116.41</v>
      </c>
      <c r="BS6" s="36">
        <f t="shared" si="8"/>
        <v>116.05</v>
      </c>
      <c r="BT6" s="36">
        <f t="shared" si="8"/>
        <v>112.6</v>
      </c>
      <c r="BU6" s="36">
        <f t="shared" si="8"/>
        <v>106.4</v>
      </c>
      <c r="BV6" s="36">
        <f t="shared" si="8"/>
        <v>107.61</v>
      </c>
      <c r="BW6" s="36">
        <f t="shared" si="8"/>
        <v>106.02</v>
      </c>
      <c r="BX6" s="36">
        <f t="shared" si="8"/>
        <v>104.84</v>
      </c>
      <c r="BY6" s="36">
        <f t="shared" si="8"/>
        <v>106.11</v>
      </c>
      <c r="BZ6" s="35" t="str">
        <f>IF(BZ7="","",IF(BZ7="-","【-】","【"&amp;SUBSTITUTE(TEXT(BZ7,"#,##0.00"),"-","△")&amp;"】"))</f>
        <v>【103.24】</v>
      </c>
      <c r="CA6" s="36">
        <f>IF(CA7="",NA(),CA7)</f>
        <v>119.91</v>
      </c>
      <c r="CB6" s="36">
        <f t="shared" ref="CB6:CJ6" si="9">IF(CB7="",NA(),CB7)</f>
        <v>120.06</v>
      </c>
      <c r="CC6" s="36">
        <f t="shared" si="9"/>
        <v>121.3</v>
      </c>
      <c r="CD6" s="36">
        <f t="shared" si="9"/>
        <v>121.79</v>
      </c>
      <c r="CE6" s="36">
        <f t="shared" si="9"/>
        <v>125.69</v>
      </c>
      <c r="CF6" s="36">
        <f t="shared" si="9"/>
        <v>156.29</v>
      </c>
      <c r="CG6" s="36">
        <f t="shared" si="9"/>
        <v>155.69</v>
      </c>
      <c r="CH6" s="36">
        <f t="shared" si="9"/>
        <v>158.6</v>
      </c>
      <c r="CI6" s="36">
        <f t="shared" si="9"/>
        <v>161.82</v>
      </c>
      <c r="CJ6" s="36">
        <f t="shared" si="9"/>
        <v>161.03</v>
      </c>
      <c r="CK6" s="35" t="str">
        <f>IF(CK7="","",IF(CK7="-","【-】","【"&amp;SUBSTITUTE(TEXT(CK7,"#,##0.00"),"-","△")&amp;"】"))</f>
        <v>【168.38】</v>
      </c>
      <c r="CL6" s="36">
        <f>IF(CL7="",NA(),CL7)</f>
        <v>81.83</v>
      </c>
      <c r="CM6" s="36">
        <f t="shared" ref="CM6:CU6" si="10">IF(CM7="",NA(),CM7)</f>
        <v>82.39</v>
      </c>
      <c r="CN6" s="36">
        <f t="shared" si="10"/>
        <v>82.18</v>
      </c>
      <c r="CO6" s="36">
        <f t="shared" si="10"/>
        <v>81.95</v>
      </c>
      <c r="CP6" s="36">
        <f t="shared" si="10"/>
        <v>81.81</v>
      </c>
      <c r="CQ6" s="36">
        <f t="shared" si="10"/>
        <v>62.34</v>
      </c>
      <c r="CR6" s="36">
        <f t="shared" si="10"/>
        <v>62.46</v>
      </c>
      <c r="CS6" s="36">
        <f t="shared" si="10"/>
        <v>62.88</v>
      </c>
      <c r="CT6" s="36">
        <f t="shared" si="10"/>
        <v>62.32</v>
      </c>
      <c r="CU6" s="36">
        <f t="shared" si="10"/>
        <v>61.71</v>
      </c>
      <c r="CV6" s="35" t="str">
        <f>IF(CV7="","",IF(CV7="-","【-】","【"&amp;SUBSTITUTE(TEXT(CV7,"#,##0.00"),"-","△")&amp;"】"))</f>
        <v>【60.00】</v>
      </c>
      <c r="CW6" s="36">
        <f>IF(CW7="",NA(),CW7)</f>
        <v>95.3</v>
      </c>
      <c r="CX6" s="36">
        <f t="shared" ref="CX6:DF6" si="11">IF(CX7="",NA(),CX7)</f>
        <v>95.67</v>
      </c>
      <c r="CY6" s="36">
        <f t="shared" si="11"/>
        <v>95.95</v>
      </c>
      <c r="CZ6" s="36">
        <f t="shared" si="11"/>
        <v>96.01</v>
      </c>
      <c r="DA6" s="36">
        <f t="shared" si="11"/>
        <v>95.93</v>
      </c>
      <c r="DB6" s="36">
        <f t="shared" si="11"/>
        <v>90.15</v>
      </c>
      <c r="DC6" s="36">
        <f t="shared" si="11"/>
        <v>90.62</v>
      </c>
      <c r="DD6" s="36">
        <f t="shared" si="11"/>
        <v>90.13</v>
      </c>
      <c r="DE6" s="36">
        <f t="shared" si="11"/>
        <v>90.19</v>
      </c>
      <c r="DF6" s="36">
        <f t="shared" si="11"/>
        <v>90.03</v>
      </c>
      <c r="DG6" s="35" t="str">
        <f>IF(DG7="","",IF(DG7="-","【-】","【"&amp;SUBSTITUTE(TEXT(DG7,"#,##0.00"),"-","△")&amp;"】"))</f>
        <v>【89.80】</v>
      </c>
      <c r="DH6" s="36">
        <f>IF(DH7="",NA(),DH7)</f>
        <v>42.04</v>
      </c>
      <c r="DI6" s="36">
        <f t="shared" ref="DI6:DQ6" si="12">IF(DI7="",NA(),DI7)</f>
        <v>43.22</v>
      </c>
      <c r="DJ6" s="36">
        <f t="shared" si="12"/>
        <v>43.71</v>
      </c>
      <c r="DK6" s="36">
        <f t="shared" si="12"/>
        <v>43.53</v>
      </c>
      <c r="DL6" s="36">
        <f t="shared" si="12"/>
        <v>43.99</v>
      </c>
      <c r="DM6" s="36">
        <f t="shared" si="12"/>
        <v>47.37</v>
      </c>
      <c r="DN6" s="36">
        <f t="shared" si="12"/>
        <v>48.01</v>
      </c>
      <c r="DO6" s="36">
        <f t="shared" si="12"/>
        <v>48.01</v>
      </c>
      <c r="DP6" s="36">
        <f t="shared" si="12"/>
        <v>48.86</v>
      </c>
      <c r="DQ6" s="36">
        <f t="shared" si="12"/>
        <v>49.6</v>
      </c>
      <c r="DR6" s="35" t="str">
        <f>IF(DR7="","",IF(DR7="-","【-】","【"&amp;SUBSTITUTE(TEXT(DR7,"#,##0.00"),"-","△")&amp;"】"))</f>
        <v>【49.59】</v>
      </c>
      <c r="DS6" s="36">
        <f>IF(DS7="",NA(),DS7)</f>
        <v>8.16</v>
      </c>
      <c r="DT6" s="36">
        <f t="shared" ref="DT6:EB6" si="13">IF(DT7="",NA(),DT7)</f>
        <v>8.92</v>
      </c>
      <c r="DU6" s="36">
        <f t="shared" si="13"/>
        <v>9.6999999999999993</v>
      </c>
      <c r="DV6" s="36">
        <f t="shared" si="13"/>
        <v>11.04</v>
      </c>
      <c r="DW6" s="36">
        <f t="shared" si="13"/>
        <v>11.55</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0.76</v>
      </c>
      <c r="EE6" s="36">
        <f t="shared" ref="EE6:EM6" si="14">IF(EE7="",NA(),EE7)</f>
        <v>0.72</v>
      </c>
      <c r="EF6" s="36">
        <f t="shared" si="14"/>
        <v>1.03</v>
      </c>
      <c r="EG6" s="36">
        <f t="shared" si="14"/>
        <v>0.87</v>
      </c>
      <c r="EH6" s="36">
        <f t="shared" si="14"/>
        <v>0.95</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232122</v>
      </c>
      <c r="D7" s="38">
        <v>46</v>
      </c>
      <c r="E7" s="38">
        <v>1</v>
      </c>
      <c r="F7" s="38">
        <v>0</v>
      </c>
      <c r="G7" s="38">
        <v>1</v>
      </c>
      <c r="H7" s="38" t="s">
        <v>93</v>
      </c>
      <c r="I7" s="38" t="s">
        <v>94</v>
      </c>
      <c r="J7" s="38" t="s">
        <v>95</v>
      </c>
      <c r="K7" s="38" t="s">
        <v>96</v>
      </c>
      <c r="L7" s="38" t="s">
        <v>97</v>
      </c>
      <c r="M7" s="38" t="s">
        <v>98</v>
      </c>
      <c r="N7" s="39" t="s">
        <v>99</v>
      </c>
      <c r="O7" s="39">
        <v>94.52</v>
      </c>
      <c r="P7" s="39">
        <v>99.94</v>
      </c>
      <c r="Q7" s="39">
        <v>2200</v>
      </c>
      <c r="R7" s="39">
        <v>190228</v>
      </c>
      <c r="S7" s="39">
        <v>86.05</v>
      </c>
      <c r="T7" s="39">
        <v>2210.67</v>
      </c>
      <c r="U7" s="39">
        <v>190251</v>
      </c>
      <c r="V7" s="39">
        <v>86.01</v>
      </c>
      <c r="W7" s="39">
        <v>2211.96</v>
      </c>
      <c r="X7" s="39">
        <v>120.38</v>
      </c>
      <c r="Y7" s="39">
        <v>120.85</v>
      </c>
      <c r="Z7" s="39">
        <v>119.87</v>
      </c>
      <c r="AA7" s="39">
        <v>119.85</v>
      </c>
      <c r="AB7" s="39">
        <v>116.91</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619.09</v>
      </c>
      <c r="AU7" s="39">
        <v>666</v>
      </c>
      <c r="AV7" s="39">
        <v>656.45</v>
      </c>
      <c r="AW7" s="39">
        <v>430.16</v>
      </c>
      <c r="AX7" s="39">
        <v>516.36</v>
      </c>
      <c r="AY7" s="39">
        <v>299.44</v>
      </c>
      <c r="AZ7" s="39">
        <v>311.99</v>
      </c>
      <c r="BA7" s="39">
        <v>307.83</v>
      </c>
      <c r="BB7" s="39">
        <v>318.89</v>
      </c>
      <c r="BC7" s="39">
        <v>309.10000000000002</v>
      </c>
      <c r="BD7" s="39">
        <v>264.97000000000003</v>
      </c>
      <c r="BE7" s="39">
        <v>42.24</v>
      </c>
      <c r="BF7" s="39">
        <v>35.5</v>
      </c>
      <c r="BG7" s="39">
        <v>29.93</v>
      </c>
      <c r="BH7" s="39">
        <v>25.05</v>
      </c>
      <c r="BI7" s="39">
        <v>21.25</v>
      </c>
      <c r="BJ7" s="39">
        <v>298.08999999999997</v>
      </c>
      <c r="BK7" s="39">
        <v>291.77999999999997</v>
      </c>
      <c r="BL7" s="39">
        <v>295.44</v>
      </c>
      <c r="BM7" s="39">
        <v>290.07</v>
      </c>
      <c r="BN7" s="39">
        <v>290.42</v>
      </c>
      <c r="BO7" s="39">
        <v>266.61</v>
      </c>
      <c r="BP7" s="39">
        <v>117.77</v>
      </c>
      <c r="BQ7" s="39">
        <v>117.47</v>
      </c>
      <c r="BR7" s="39">
        <v>116.41</v>
      </c>
      <c r="BS7" s="39">
        <v>116.05</v>
      </c>
      <c r="BT7" s="39">
        <v>112.6</v>
      </c>
      <c r="BU7" s="39">
        <v>106.4</v>
      </c>
      <c r="BV7" s="39">
        <v>107.61</v>
      </c>
      <c r="BW7" s="39">
        <v>106.02</v>
      </c>
      <c r="BX7" s="39">
        <v>104.84</v>
      </c>
      <c r="BY7" s="39">
        <v>106.11</v>
      </c>
      <c r="BZ7" s="39">
        <v>103.24</v>
      </c>
      <c r="CA7" s="39">
        <v>119.91</v>
      </c>
      <c r="CB7" s="39">
        <v>120.06</v>
      </c>
      <c r="CC7" s="39">
        <v>121.3</v>
      </c>
      <c r="CD7" s="39">
        <v>121.79</v>
      </c>
      <c r="CE7" s="39">
        <v>125.69</v>
      </c>
      <c r="CF7" s="39">
        <v>156.29</v>
      </c>
      <c r="CG7" s="39">
        <v>155.69</v>
      </c>
      <c r="CH7" s="39">
        <v>158.6</v>
      </c>
      <c r="CI7" s="39">
        <v>161.82</v>
      </c>
      <c r="CJ7" s="39">
        <v>161.03</v>
      </c>
      <c r="CK7" s="39">
        <v>168.38</v>
      </c>
      <c r="CL7" s="39">
        <v>81.83</v>
      </c>
      <c r="CM7" s="39">
        <v>82.39</v>
      </c>
      <c r="CN7" s="39">
        <v>82.18</v>
      </c>
      <c r="CO7" s="39">
        <v>81.95</v>
      </c>
      <c r="CP7" s="39">
        <v>81.81</v>
      </c>
      <c r="CQ7" s="39">
        <v>62.34</v>
      </c>
      <c r="CR7" s="39">
        <v>62.46</v>
      </c>
      <c r="CS7" s="39">
        <v>62.88</v>
      </c>
      <c r="CT7" s="39">
        <v>62.32</v>
      </c>
      <c r="CU7" s="39">
        <v>61.71</v>
      </c>
      <c r="CV7" s="39">
        <v>60</v>
      </c>
      <c r="CW7" s="39">
        <v>95.3</v>
      </c>
      <c r="CX7" s="39">
        <v>95.67</v>
      </c>
      <c r="CY7" s="39">
        <v>95.95</v>
      </c>
      <c r="CZ7" s="39">
        <v>96.01</v>
      </c>
      <c r="DA7" s="39">
        <v>95.93</v>
      </c>
      <c r="DB7" s="39">
        <v>90.15</v>
      </c>
      <c r="DC7" s="39">
        <v>90.62</v>
      </c>
      <c r="DD7" s="39">
        <v>90.13</v>
      </c>
      <c r="DE7" s="39">
        <v>90.19</v>
      </c>
      <c r="DF7" s="39">
        <v>90.03</v>
      </c>
      <c r="DG7" s="39">
        <v>89.8</v>
      </c>
      <c r="DH7" s="39">
        <v>42.04</v>
      </c>
      <c r="DI7" s="39">
        <v>43.22</v>
      </c>
      <c r="DJ7" s="39">
        <v>43.71</v>
      </c>
      <c r="DK7" s="39">
        <v>43.53</v>
      </c>
      <c r="DL7" s="39">
        <v>43.99</v>
      </c>
      <c r="DM7" s="39">
        <v>47.37</v>
      </c>
      <c r="DN7" s="39">
        <v>48.01</v>
      </c>
      <c r="DO7" s="39">
        <v>48.01</v>
      </c>
      <c r="DP7" s="39">
        <v>48.86</v>
      </c>
      <c r="DQ7" s="39">
        <v>49.6</v>
      </c>
      <c r="DR7" s="39">
        <v>49.59</v>
      </c>
      <c r="DS7" s="39">
        <v>8.16</v>
      </c>
      <c r="DT7" s="39">
        <v>8.92</v>
      </c>
      <c r="DU7" s="39">
        <v>9.6999999999999993</v>
      </c>
      <c r="DV7" s="39">
        <v>11.04</v>
      </c>
      <c r="DW7" s="39">
        <v>11.55</v>
      </c>
      <c r="DX7" s="39">
        <v>14.27</v>
      </c>
      <c r="DY7" s="39">
        <v>16.170000000000002</v>
      </c>
      <c r="DZ7" s="39">
        <v>16.600000000000001</v>
      </c>
      <c r="EA7" s="39">
        <v>18.510000000000002</v>
      </c>
      <c r="EB7" s="39">
        <v>20.49</v>
      </c>
      <c r="EC7" s="39">
        <v>19.440000000000001</v>
      </c>
      <c r="ED7" s="39">
        <v>0.76</v>
      </c>
      <c r="EE7" s="39">
        <v>0.72</v>
      </c>
      <c r="EF7" s="39">
        <v>1.03</v>
      </c>
      <c r="EG7" s="39">
        <v>0.87</v>
      </c>
      <c r="EH7" s="39">
        <v>0.95</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2021-02-08T05:36:45Z</cp:lastPrinted>
  <dcterms:created xsi:type="dcterms:W3CDTF">2020-12-04T02:09:59Z</dcterms:created>
  <dcterms:modified xsi:type="dcterms:W3CDTF">2021-02-08T05:36:47Z</dcterms:modified>
  <cp:category/>
</cp:coreProperties>
</file>