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LRJ6P9UbH2rpe/0Ui9tn29xFB6r8XpPpTaKYW7E8gF8oG447unCf4OsH13uaM5Re1aBrfxW0PW5gAjNWZ+joKQ==" workbookSaltValue="vAGkKYFD2ABYVxYbNyaq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<sst xmlns="http://schemas.openxmlformats.org/spreadsheetml/2006/main" count="228" uniqueCount="112">
  <si>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</si>
  <si>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</si>
  <si>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</si>
  <si>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</si>
  <si>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</si>
  <si>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</si>
  <si>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</si>
  <si>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</si>
  <si>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</si>
  <si>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</si>
  <si>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</si>
  <si>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</si>
  <si>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</si>
  <si>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</si>
  <si>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</si>
  <si>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</si>
  <si>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</si>
  <si>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</si>
  <si>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</si>
  <si>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</si>
  <si>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</si>
  <si>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</si>
  <si>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</si>
  <si>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</si>
  <si>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</si>
  <si>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</si>
  <si>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</si>
  <si>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</si>
  <si>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</si>
  <si>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</si>
  <si>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</si>
  <si>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</si>
  <si>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</si>
  <si>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</si>
  <si>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</si>
  <si>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</si>
  <si>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</si>
  <si>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</si>
  <si>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</si>
  <si>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</si>
  <si>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</si>
  <si>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</si>
  <si>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</si>
  <si>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</si>
  <si>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</si>
  <si>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</si>
  <si>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</si>
  <si>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</si>
  <si>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</si>
  <si>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</si>
  <si>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</si>
  <si>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</si>
  <si>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</si>
  <si>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</si>
  <si>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</si>
  <si>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</si>
  <si>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</si>
  <si>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</si>
  <si>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</si>
  <si>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</si>
  <si>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</si>
  <si>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</si>
  <si>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</si>
  <si>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</si>
  <si>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</si>
  <si>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</si>
  <si>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</si>
  <si>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</si>
  <si>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</si>
  <si>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</si>
  <si>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</si>
  <si>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</si>
  <si>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</si>
  <si>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</si>
  <si>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</si>
  <si>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</si>
  <si>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</si>
  <si>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</si>
  <si>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</si>
  <si>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</si>
  <si>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</si>
  <si>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</si>
  <si>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</si>
  <si>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</si>
  <si>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</si>
  <si>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</si>
  <si>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</si>
  <si>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</si>
  <si>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</si>
  <si>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</si>
  <si>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</si>
  <si>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</si>
  <si>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</si>
  <si>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</si>
  <si>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</si>
  <si>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</si>
  <si>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</si>
  <si>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</si>
  <si>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</si>
  <si>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</si>
  <si>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</si>
  <si>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</si>
  <si>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</si>
  <si>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</si>
  <si>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</si>
  <si>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</si>
  <si>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</si>
  <si>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</si>
  <si>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</si>
  <si>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②管路経年化率は38.15％であり、平均値の2倍を超える水準となっています。これは、耐用年数を経過し老朽化した送水管及び配水管等を多く保有していることにほかなりません。また、③管路更新率は0.31％であり、</t>
    </r>
    <r>
      <rPr>
        <sz val="11"/>
        <rFont val="ＭＳ ゴシック"/>
        <family val="3"/>
        <charset val="128"/>
      </rPr>
      <t>平均値の半分を下回ってしまいました。現在</t>
    </r>
    <r>
      <rPr>
        <sz val="11"/>
        <color theme="1"/>
        <rFont val="ＭＳ ゴシック"/>
        <family val="3"/>
        <charset val="128"/>
      </rPr>
      <t>、本市の基幹管路である西部送水管の更新及び耐震化事業を平成23年度から令和3年度までを事業期間として実施しているところですが、その他の管路及び施設等についても更新及び耐震化を早急かつ着実に進めていくことが求められています。</t>
    </r>
    <rPh sb="107" eb="109">
      <t>ハンブン</t>
    </rPh>
    <rPh sb="158" eb="160">
      <t>レイワ</t>
    </rPh>
    <phoneticPr fontId="4"/>
  </si>
  <si>
    <t>現在、本市水道事業の普及率は99.8％に達し、市民の生活の基盤として必要不可欠なものとなっています。しかし、昭和50年代半ば以前に整備した水道施設の更新が進まず、経年化率が年々上昇しており、老朽化が進行している状況です。水道施設の更新・耐震化が適切に実施されなければ、安全な水を安定的に供給することは困難となります。さらに、人員削減、団塊世代の退職により、職員の若年化が進み、技術の維持、継承が課題となっています。このような課題に取り組んでいくために現状分析及び投資試算と財源試算を均衡させた収支計画である｢経営戦略｣を平成30年度に策定しました。この経営戦略を5年ごとに見直すことによって、適正な水準と対価による継続的なサービスを実現していきます。</t>
    <rPh sb="54" eb="56">
      <t>ショウワ</t>
    </rPh>
    <rPh sb="74" eb="76">
      <t>コウシン</t>
    </rPh>
    <rPh sb="77" eb="78">
      <t>スス</t>
    </rPh>
    <rPh sb="260" eb="262">
      <t>ヘイセイ</t>
    </rPh>
    <rPh sb="264" eb="266">
      <t>ネンド</t>
    </rPh>
    <rPh sb="276" eb="278">
      <t>ケイエイ</t>
    </rPh>
    <rPh sb="278" eb="280">
      <t>センリャク</t>
    </rPh>
    <rPh sb="282" eb="283">
      <t>ネン</t>
    </rPh>
    <phoneticPr fontId="4"/>
  </si>
  <si>
    <t>①経常収支比率及び⑤料金回収率は、100％以上を維持していることから、概ね良好な経営状態といえます。前年度と比較しても、①は0.53ポイント、⑤は0.35ポイント増加しています。しかし、水需要が減少傾向にあるなか、修繕費等の維持管理費の高止まりにより、特に平成29年度以降、経常収支を圧迫していることが明らかです。消費税率変更を除き平成13年度以降改定されていない水道料金について、適正な料金体系となるよう見直しを検討していかなければなりません。④企業債残高対給水収益比率が平均値を大幅に下回っていることから、給水収益に対する企業債残高が非常に少ないことがわかります。今後の更新費用の財源は、給水収益により賄うことを基本としますが、急激な料金値上げとならないように起債の活用についても検討していく余地があります。⑥給水原価は前述のとおり、維持管理費の高止まりに伴い前年度と同程度となっていますが、161.61円と平均値よりは低い水準を維持できており、給水に係る費用を抑制できています。次に⑦施設利用率は、前年度より平均値を上回っています。これは計算方法の変更によるもので、分母となる値を認可された1日最大配水量52,300㎥から現在の総貯水量36,975㎥へ変更したためです。なお、H29も今年度と同様の計算方法で算出すると76.85％であり引き続き高い稼働率を維持できています。最後に⑧有収率は、平均値と比較して高い水準を維持できています。今後も老朽管の更新作業と並行して給水区域内の漏水調査及び水道施設点検業務を継続実施することで有収率維持に取り組んでいきます。</t>
    <rPh sb="54" eb="56">
      <t>ヒカク</t>
    </rPh>
    <rPh sb="81" eb="83">
      <t>ゾウカ</t>
    </rPh>
    <rPh sb="118" eb="120">
      <t>タカド</t>
    </rPh>
    <rPh sb="126" eb="127">
      <t>トク</t>
    </rPh>
    <rPh sb="128" eb="130">
      <t>ヘイセイ</t>
    </rPh>
    <rPh sb="132" eb="136">
      <t>ネンドイコウ</t>
    </rPh>
    <rPh sb="151" eb="152">
      <t>アキ</t>
    </rPh>
    <rPh sb="269" eb="271">
      <t>ヒジョウ</t>
    </rPh>
    <rPh sb="375" eb="377">
      <t>タカド</t>
    </rPh>
    <rPh sb="386" eb="389">
      <t>ドウテイド</t>
    </rPh>
    <rPh sb="452" eb="455">
      <t>ゼンネンド</t>
    </rPh>
    <rPh sb="461" eb="463">
      <t>ウワマワ</t>
    </rPh>
    <rPh sb="472" eb="474">
      <t>ケイサン</t>
    </rPh>
    <rPh sb="474" eb="476">
      <t>ホウホウ</t>
    </rPh>
    <rPh sb="477" eb="479">
      <t>ヘンコウ</t>
    </rPh>
    <rPh sb="486" eb="488">
      <t>ブンボ</t>
    </rPh>
    <rPh sb="491" eb="492">
      <t>アタイ</t>
    </rPh>
    <rPh sb="529" eb="531">
      <t>ヘンコウ</t>
    </rPh>
    <rPh sb="545" eb="548">
      <t>コンネンド</t>
    </rPh>
    <rPh sb="549" eb="551">
      <t>ドウヨウ</t>
    </rPh>
    <rPh sb="552" eb="554">
      <t>ケイサン</t>
    </rPh>
    <rPh sb="554" eb="556">
      <t>ホウホウ</t>
    </rPh>
    <rPh sb="557" eb="559">
      <t>サンシュツ</t>
    </rPh>
    <rPh sb="571" eb="572">
      <t>ヒ</t>
    </rPh>
    <rPh sb="573" eb="5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</si>
</sst>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0.63</c:v>
                </c:pt>
                <c:pt idx="2">
                  <c:v>0.69</c:v>
                </c:pt>
                <c:pt idx="3">
                  <c:v>0.51</c:v>
                </c:pt>
                <c:pt idx="4">
                  <c:v>0.31</c:v>
                </c:pt>
              </c:numCache>
            </c:numRef>
          </c:val>
          <c:extLst>
            <c:ext xmlns:c16="http://schemas.microsoft.com/office/drawing/2014/chart" uri="{C3380CC4-5D6E-409C-BE32-E72D297353CC}">
              <c16:uniqueId val="{00000000-43C5-4927-A1F7-CF0EC9470B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3C5-4927-A1F7-CF0EC9470B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53.2</c:v>
                </c:pt>
                <c:pt idx="1">
                  <c:v>53.76</c:v>
                </c:pt>
                <c:pt idx="2">
                  <c:v>54.34</c:v>
                </c:pt>
                <c:pt idx="3">
                  <c:v>76.23</c:v>
                </c:pt>
                <c:pt idx="4">
                  <c:v>75.040000000000006</c:v>
                </c:pt>
              </c:numCache>
            </c:numRef>
          </c:val>
          <c:extLst>
            <c:ext xmlns:c16="http://schemas.microsoft.com/office/drawing/2014/chart" uri="{C3380CC4-5D6E-409C-BE32-E72D297353CC}">
              <c16:uniqueId val="{00000000-5B81-4303-92FE-817779C85A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B81-4303-92FE-817779C85A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93.32</c:v>
                </c:pt>
                <c:pt idx="1">
                  <c:v>93.21</c:v>
                </c:pt>
                <c:pt idx="2">
                  <c:v>92.36</c:v>
                </c:pt>
                <c:pt idx="3">
                  <c:v>92.7</c:v>
                </c:pt>
                <c:pt idx="4">
                  <c:v>93.35</c:v>
                </c:pt>
              </c:numCache>
            </c:numRef>
          </c:val>
          <c:extLst>
            <c:ext xmlns:c16="http://schemas.microsoft.com/office/drawing/2014/chart" uri="{C3380CC4-5D6E-409C-BE32-E72D297353CC}">
              <c16:uniqueId val="{00000000-07CC-4378-B384-034BFA8DD8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07CC-4378-B384-034BFA8DD8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114.67</c:v>
                </c:pt>
                <c:pt idx="1">
                  <c:v>114.62</c:v>
                </c:pt>
                <c:pt idx="2">
                  <c:v>108.77</c:v>
                </c:pt>
                <c:pt idx="3">
                  <c:v>108.08</c:v>
                </c:pt>
                <c:pt idx="4">
                  <c:v>108.61</c:v>
                </c:pt>
              </c:numCache>
            </c:numRef>
          </c:val>
          <c:extLst>
            <c:ext xmlns:c16="http://schemas.microsoft.com/office/drawing/2014/chart" uri="{C3380CC4-5D6E-409C-BE32-E72D297353CC}">
              <c16:uniqueId val="{00000000-8171-4927-834C-94A8D9BC4F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171-4927-834C-94A8D9BC4F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44.82</c:v>
                </c:pt>
                <c:pt idx="1">
                  <c:v>45.3</c:v>
                </c:pt>
                <c:pt idx="2">
                  <c:v>45.57</c:v>
                </c:pt>
                <c:pt idx="3">
                  <c:v>44.82</c:v>
                </c:pt>
                <c:pt idx="4">
                  <c:v>45.55</c:v>
                </c:pt>
              </c:numCache>
            </c:numRef>
          </c:val>
          <c:extLst>
            <c:ext xmlns:c16="http://schemas.microsoft.com/office/drawing/2014/chart" uri="{C3380CC4-5D6E-409C-BE32-E72D297353CC}">
              <c16:uniqueId val="{00000000-D30E-433D-8B6A-25574DF78C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30E-433D-8B6A-25574DF78C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24.09</c:v>
                </c:pt>
                <c:pt idx="1">
                  <c:v>27.44</c:v>
                </c:pt>
                <c:pt idx="2">
                  <c:v>31.81</c:v>
                </c:pt>
                <c:pt idx="3">
                  <c:v>34.99</c:v>
                </c:pt>
                <c:pt idx="4">
                  <c:v>38.15</c:v>
                </c:pt>
              </c:numCache>
            </c:numRef>
          </c:val>
          <c:extLst>
            <c:ext xmlns:c16="http://schemas.microsoft.com/office/drawing/2014/chart" uri="{C3380CC4-5D6E-409C-BE32-E72D297353CC}">
              <c16:uniqueId val="{00000000-3EAB-44E6-B12D-7AB2D32F23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EAB-44E6-B12D-7AB2D32F23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9F-442D-89C6-5AE2A0A8B7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C9F-442D-89C6-5AE2A0A8B7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299.83</c:v>
                </c:pt>
                <c:pt idx="1">
                  <c:v>263.47000000000003</c:v>
                </c:pt>
                <c:pt idx="2">
                  <c:v>229.32</c:v>
                </c:pt>
                <c:pt idx="3">
                  <c:v>278.57</c:v>
                </c:pt>
                <c:pt idx="4">
                  <c:v>253.41</c:v>
                </c:pt>
              </c:numCache>
            </c:numRef>
          </c:val>
          <c:extLst>
            <c:ext xmlns:c16="http://schemas.microsoft.com/office/drawing/2014/chart" uri="{C3380CC4-5D6E-409C-BE32-E72D297353CC}">
              <c16:uniqueId val="{00000000-5613-4B95-86E8-9F6D5896B1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613-4B95-86E8-9F6D5896B1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28.16</c:v>
                </c:pt>
                <c:pt idx="1">
                  <c:v>26.4</c:v>
                </c:pt>
                <c:pt idx="2">
                  <c:v>21.6</c:v>
                </c:pt>
                <c:pt idx="3">
                  <c:v>17.010000000000002</c:v>
                </c:pt>
                <c:pt idx="4">
                  <c:v>14.41</c:v>
                </c:pt>
              </c:numCache>
            </c:numRef>
          </c:val>
          <c:extLst>
            <c:ext xmlns:c16="http://schemas.microsoft.com/office/drawing/2014/chart" uri="{C3380CC4-5D6E-409C-BE32-E72D297353CC}">
              <c16:uniqueId val="{00000000-C71E-4A51-8A46-ABC50E1BF7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71E-4A51-8A46-ABC50E1BF7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114.17</c:v>
                </c:pt>
                <c:pt idx="1">
                  <c:v>113.04</c:v>
                </c:pt>
                <c:pt idx="2">
                  <c:v>106.53</c:v>
                </c:pt>
                <c:pt idx="3">
                  <c:v>104.1</c:v>
                </c:pt>
                <c:pt idx="4">
                  <c:v>104.45</c:v>
                </c:pt>
              </c:numCache>
            </c:numRef>
          </c:val>
          <c:extLst>
            <c:ext xmlns:c16="http://schemas.microsoft.com/office/drawing/2014/chart" uri="{C3380CC4-5D6E-409C-BE32-E72D297353CC}">
              <c16:uniqueId val="{00000000-A022-47C0-B032-C39B64259D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022-47C0-B032-C39B64259D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146.72999999999999</c:v>
                </c:pt>
                <c:pt idx="1">
                  <c:v>148.46</c:v>
                </c:pt>
                <c:pt idx="2">
                  <c:v>157.69</c:v>
                </c:pt>
                <c:pt idx="3">
                  <c:v>161.55000000000001</c:v>
                </c:pt>
                <c:pt idx="4">
                  <c:v>161.61000000000001</c:v>
                </c:pt>
              </c:numCache>
            </c:numRef>
          </c:val>
          <c:extLst>
            <c:ext xmlns:c16="http://schemas.microsoft.com/office/drawing/2014/chart" uri="{C3380CC4-5D6E-409C-BE32-E72D297353CC}">
              <c16:uniqueId val="{00000000-2F2B-4C7D-BCDE-A91E68805F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F2B-4C7D-BCDE-A91E68805F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蒲郡市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80239</v>
      </c>
      <c r="AM8" s="74"/>
      <c r="AN8" s="74"/>
      <c r="AO8" s="74"/>
      <c r="AP8" s="74"/>
      <c r="AQ8" s="74"/>
      <c r="AR8" s="74"/>
      <c r="AS8" s="74"/>
      <c r="AT8" s="70">
        <f>データ!$S$6</f>
        <v>56.92</v>
      </c>
      <c r="AU8" s="71"/>
      <c r="AV8" s="71"/>
      <c r="AW8" s="71"/>
      <c r="AX8" s="71"/>
      <c r="AY8" s="71"/>
      <c r="AZ8" s="71"/>
      <c r="BA8" s="71"/>
      <c r="BB8" s="73">
        <f>データ!$T$6</f>
        <v>1409.68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94.44</v>
      </c>
      <c r="J10" s="71"/>
      <c r="K10" s="71"/>
      <c r="L10" s="71"/>
      <c r="M10" s="71"/>
      <c r="N10" s="71"/>
      <c r="O10" s="72"/>
      <c r="P10" s="73">
        <f>データ!$P$6</f>
        <v>99.8</v>
      </c>
      <c r="Q10" s="73"/>
      <c r="R10" s="73"/>
      <c r="S10" s="73"/>
      <c r="T10" s="73"/>
      <c r="U10" s="73"/>
      <c r="V10" s="73"/>
      <c r="W10" s="74">
        <f>データ!$Q$6</f>
        <v>2640</v>
      </c>
      <c r="X10" s="74"/>
      <c r="Y10" s="74"/>
      <c r="Z10" s="74"/>
      <c r="AA10" s="74"/>
      <c r="AB10" s="74"/>
      <c r="AC10" s="74"/>
      <c r="AD10" s="2"/>
      <c r="AE10" s="2"/>
      <c r="AF10" s="2"/>
      <c r="AG10" s="2"/>
      <c r="AH10" s="4"/>
      <c r="AI10" s="4"/>
      <c r="AJ10" s="4"/>
      <c r="AK10" s="4"/>
      <c r="AL10" s="74">
        <f>データ!$U$6</f>
        <v>79877</v>
      </c>
      <c r="AM10" s="74"/>
      <c r="AN10" s="74"/>
      <c r="AO10" s="74"/>
      <c r="AP10" s="74"/>
      <c r="AQ10" s="74"/>
      <c r="AR10" s="74"/>
      <c r="AS10" s="74"/>
      <c r="AT10" s="70">
        <f>データ!$V$6</f>
        <v>56.92</v>
      </c>
      <c r="AU10" s="71"/>
      <c r="AV10" s="71"/>
      <c r="AW10" s="71"/>
      <c r="AX10" s="71"/>
      <c r="AY10" s="71"/>
      <c r="AZ10" s="71"/>
      <c r="BA10" s="71"/>
      <c r="BB10" s="73">
        <f>データ!$W$6</f>
        <v>1403.32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109</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EfunUvIPPvThIm8btQDISwlh8amhtJE13mY3MkqHapxOVZY6QnmDnetDWle7WinnJq2uBQUtuwrG4XWk8PREg==" saltValue="HVMigYsp49A24F9CLbQ1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232149</v>
      </c>
      <c r="D6" s="34">
        <f t="shared" si="3"/>
        <v>46</v>
      </c>
      <c r="E6" s="34">
        <f t="shared" si="3"/>
        <v>1</v>
      </c>
      <c r="F6" s="34">
        <f t="shared" si="3"/>
        <v>0</v>
      </c>
      <c r="G6" s="34">
        <f t="shared" si="3"/>
        <v>1</v>
      </c>
      <c r="H6" s="34" t="str">
        <f t="shared" si="3"/>
        <v>愛知県　蒲郡市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94.44</v>
      </c>
      <c r="P6" s="35">
        <f t="shared" si="3"/>
        <v>99.8</v>
      </c>
      <c r="Q6" s="35">
        <f t="shared" si="3"/>
        <v>2640</v>
      </c>
      <c r="R6" s="35">
        <f t="shared" si="3"/>
        <v>80239</v>
      </c>
      <c r="S6" s="35">
        <f t="shared" si="3"/>
        <v>56.92</v>
      </c>
      <c r="T6" s="35">
        <f t="shared" si="3"/>
        <v>1409.68</v>
      </c>
      <c r="U6" s="35">
        <f t="shared" si="3"/>
        <v>79877</v>
      </c>
      <c r="V6" s="35">
        <f t="shared" si="3"/>
        <v>56.92</v>
      </c>
      <c r="W6" s="35">
        <f t="shared" si="3"/>
        <v>1403.32</v>
      </c>
      <c r="X6" s="36">
        <f>IF(X7="",NA(),X7)</f>
        <v>114.67</v>
      </c>
      <c r="Y6" s="36">
        <f t="shared" ref="Y6:AG6" si="4">IF(Y7="",NA(),Y7)</f>
        <v>114.62</v>
      </c>
      <c r="Z6" s="36">
        <f t="shared" si="4"/>
        <v>108.77</v>
      </c>
      <c r="AA6" s="36">
        <f t="shared" si="4"/>
        <v>108.08</v>
      </c>
      <c r="AB6" s="36">
        <f t="shared" si="4"/>
        <v>108.61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299.83</v>
      </c>
      <c r="AU6" s="36">
        <f t="shared" ref="AU6:BC6" si="6">IF(AU7="",NA(),AU7)</f>
        <v>263.47000000000003</v>
      </c>
      <c r="AV6" s="36">
        <f t="shared" si="6"/>
        <v>229.32</v>
      </c>
      <c r="AW6" s="36">
        <f t="shared" si="6"/>
        <v>278.57</v>
      </c>
      <c r="AX6" s="36">
        <f t="shared" si="6"/>
        <v>253.41</v>
      </c>
      <c r="AY6" s="36">
        <f t="shared" si="6"/>
        <v>346.59</v>
      </c>
      <c r="AZ6" s="36">
        <f t="shared" si="6"/>
        <v>357.82</v>
      </c>
      <c r="BA6" s="36">
        <f t="shared" si="6"/>
        <v>355.5</v>
      </c>
      <c r="BB6" s="36">
        <f t="shared" si="6"/>
        <v>349.83</v>
      </c>
      <c r="BC6" s="36">
        <f t="shared" si="6"/>
        <v>360.86</v>
      </c>
      <c r="BD6" s="35" t="str">
        <f>IF(BD7="","",IF(BD7="-","【-】","【"&amp;SUBSTITUTE(TEXT(BD7,"#,##0.00"),"-","△")&amp;"】"))</f>
        <v>【264.97】</v>
      </c>
      <c r="BE6" s="36">
        <f>IF(BE7="",NA(),BE7)</f>
        <v>28.16</v>
      </c>
      <c r="BF6" s="36">
        <f t="shared" ref="BF6:BN6" si="7">IF(BF7="",NA(),BF7)</f>
        <v>26.4</v>
      </c>
      <c r="BG6" s="36">
        <f t="shared" si="7"/>
        <v>21.6</v>
      </c>
      <c r="BH6" s="36">
        <f t="shared" si="7"/>
        <v>17.010000000000002</v>
      </c>
      <c r="BI6" s="36">
        <f t="shared" si="7"/>
        <v>14.41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114.17</v>
      </c>
      <c r="BQ6" s="36">
        <f t="shared" ref="BQ6:BY6" si="8">IF(BQ7="",NA(),BQ7)</f>
        <v>113.04</v>
      </c>
      <c r="BR6" s="36">
        <f t="shared" si="8"/>
        <v>106.53</v>
      </c>
      <c r="BS6" s="36">
        <f t="shared" si="8"/>
        <v>104.1</v>
      </c>
      <c r="BT6" s="36">
        <f t="shared" si="8"/>
        <v>104.45</v>
      </c>
      <c r="BU6" s="36">
        <f t="shared" si="8"/>
        <v>105.71</v>
      </c>
      <c r="BV6" s="36">
        <f t="shared" si="8"/>
        <v>106.01</v>
      </c>
      <c r="BW6" s="36">
        <f t="shared" si="8"/>
        <v>104.57</v>
      </c>
      <c r="BX6" s="36">
        <f t="shared" si="8"/>
        <v>103.54</v>
      </c>
      <c r="BY6" s="36">
        <f t="shared" si="8"/>
        <v>103.32</v>
      </c>
      <c r="BZ6" s="35" t="str">
        <f>IF(BZ7="","",IF(BZ7="-","【-】","【"&amp;SUBSTITUTE(TEXT(BZ7,"#,##0.00"),"-","△")&amp;"】"))</f>
        <v>【103.24】</v>
      </c>
      <c r="CA6" s="36">
        <f>IF(CA7="",NA(),CA7)</f>
        <v>146.72999999999999</v>
      </c>
      <c r="CB6" s="36">
        <f t="shared" ref="CB6:CJ6" si="9">IF(CB7="",NA(),CB7)</f>
        <v>148.46</v>
      </c>
      <c r="CC6" s="36">
        <f t="shared" si="9"/>
        <v>157.69</v>
      </c>
      <c r="CD6" s="36">
        <f t="shared" si="9"/>
        <v>161.55000000000001</v>
      </c>
      <c r="CE6" s="36">
        <f t="shared" si="9"/>
        <v>161.61000000000001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53.2</v>
      </c>
      <c r="CM6" s="36">
        <f t="shared" ref="CM6:CU6" si="10">IF(CM7="",NA(),CM7)</f>
        <v>53.76</v>
      </c>
      <c r="CN6" s="36">
        <f t="shared" si="10"/>
        <v>54.34</v>
      </c>
      <c r="CO6" s="36">
        <f t="shared" si="10"/>
        <v>76.23</v>
      </c>
      <c r="CP6" s="36">
        <f t="shared" si="10"/>
        <v>75.040000000000006</v>
      </c>
      <c r="CQ6" s="36">
        <f t="shared" si="10"/>
        <v>59.34</v>
      </c>
      <c r="CR6" s="36">
        <f t="shared" si="10"/>
        <v>59.11</v>
      </c>
      <c r="CS6" s="36">
        <f t="shared" si="10"/>
        <v>59.74</v>
      </c>
      <c r="CT6" s="36">
        <f t="shared" si="10"/>
        <v>59.46</v>
      </c>
      <c r="CU6" s="36">
        <f t="shared" si="10"/>
        <v>59.51</v>
      </c>
      <c r="CV6" s="35" t="str">
        <f>IF(CV7="","",IF(CV7="-","【-】","【"&amp;SUBSTITUTE(TEXT(CV7,"#,##0.00"),"-","△")&amp;"】"))</f>
        <v>【60.00】</v>
      </c>
      <c r="CW6" s="36">
        <f>IF(CW7="",NA(),CW7)</f>
        <v>93.32</v>
      </c>
      <c r="CX6" s="36">
        <f t="shared" ref="CX6:DF6" si="11">IF(CX7="",NA(),CX7)</f>
        <v>93.21</v>
      </c>
      <c r="CY6" s="36">
        <f t="shared" si="11"/>
        <v>92.36</v>
      </c>
      <c r="CZ6" s="36">
        <f t="shared" si="11"/>
        <v>92.7</v>
      </c>
      <c r="DA6" s="36">
        <f t="shared" si="11"/>
        <v>93.35</v>
      </c>
      <c r="DB6" s="36">
        <f t="shared" si="11"/>
        <v>87.74</v>
      </c>
      <c r="DC6" s="36">
        <f t="shared" si="11"/>
        <v>87.91</v>
      </c>
      <c r="DD6" s="36">
        <f t="shared" si="11"/>
        <v>87.28</v>
      </c>
      <c r="DE6" s="36">
        <f t="shared" si="11"/>
        <v>87.41</v>
      </c>
      <c r="DF6" s="36">
        <f t="shared" si="11"/>
        <v>87.08</v>
      </c>
      <c r="DG6" s="35" t="str">
        <f>IF(DG7="","",IF(DG7="-","【-】","【"&amp;SUBSTITUTE(TEXT(DG7,"#,##0.00"),"-","△")&amp;"】"))</f>
        <v>【89.80】</v>
      </c>
      <c r="DH6" s="36">
        <f>IF(DH7="",NA(),DH7)</f>
        <v>44.82</v>
      </c>
      <c r="DI6" s="36">
        <f t="shared" ref="DI6:DQ6" si="12">IF(DI7="",NA(),DI7)</f>
        <v>45.3</v>
      </c>
      <c r="DJ6" s="36">
        <f t="shared" si="12"/>
        <v>45.57</v>
      </c>
      <c r="DK6" s="36">
        <f t="shared" si="12"/>
        <v>44.82</v>
      </c>
      <c r="DL6" s="36">
        <f t="shared" si="12"/>
        <v>45.55</v>
      </c>
      <c r="DM6" s="36">
        <f t="shared" si="12"/>
        <v>46.27</v>
      </c>
      <c r="DN6" s="36">
        <f t="shared" si="12"/>
        <v>46.88</v>
      </c>
      <c r="DO6" s="36">
        <f t="shared" si="12"/>
        <v>46.94</v>
      </c>
      <c r="DP6" s="36">
        <f t="shared" si="12"/>
        <v>47.62</v>
      </c>
      <c r="DQ6" s="36">
        <f t="shared" si="12"/>
        <v>48.55</v>
      </c>
      <c r="DR6" s="35" t="str">
        <f>IF(DR7="","",IF(DR7="-","【-】","【"&amp;SUBSTITUTE(TEXT(DR7,"#,##0.00"),"-","△")&amp;"】"))</f>
        <v>【49.59】</v>
      </c>
      <c r="DS6" s="36">
        <f>IF(DS7="",NA(),DS7)</f>
        <v>24.09</v>
      </c>
      <c r="DT6" s="36">
        <f t="shared" ref="DT6:EB6" si="13">IF(DT7="",NA(),DT7)</f>
        <v>27.44</v>
      </c>
      <c r="DU6" s="36">
        <f t="shared" si="13"/>
        <v>31.81</v>
      </c>
      <c r="DV6" s="36">
        <f t="shared" si="13"/>
        <v>34.99</v>
      </c>
      <c r="DW6" s="36">
        <f t="shared" si="13"/>
        <v>38.15</v>
      </c>
      <c r="DX6" s="36">
        <f t="shared" si="13"/>
        <v>10.93</v>
      </c>
      <c r="DY6" s="36">
        <f t="shared" si="13"/>
        <v>13.39</v>
      </c>
      <c r="DZ6" s="36">
        <f t="shared" si="13"/>
        <v>14.48</v>
      </c>
      <c r="EA6" s="36">
        <f t="shared" si="13"/>
        <v>16.27</v>
      </c>
      <c r="EB6" s="36">
        <f t="shared" si="13"/>
        <v>17.11</v>
      </c>
      <c r="EC6" s="35" t="str">
        <f>IF(EC7="","",IF(EC7="-","【-】","【"&amp;SUBSTITUTE(TEXT(EC7,"#,##0.00"),"-","△")&amp;"】"))</f>
        <v>【19.44】</v>
      </c>
      <c r="ED6" s="36">
        <f>IF(ED7="",NA(),ED7)</f>
        <v>0.32</v>
      </c>
      <c r="EE6" s="36">
        <f t="shared" ref="EE6:EM6" si="14">IF(EE7="",NA(),EE7)</f>
        <v>0.63</v>
      </c>
      <c r="EF6" s="36">
        <f t="shared" si="14"/>
        <v>0.69</v>
      </c>
      <c r="EG6" s="36">
        <f t="shared" si="14"/>
        <v>0.51</v>
      </c>
      <c r="EH6" s="36">
        <f t="shared" si="14"/>
        <v>0.31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232149</v>
      </c>
      <c r="D7" s="38">
        <v>46</v>
      </c>
      <c r="E7" s="38">
        <v>1</v>
      </c>
      <c r="F7" s="38">
        <v>0</v>
      </c>
      <c r="G7" s="38">
        <v>1</v>
      </c>
      <c r="H7" s="38" t="s">
        <v>92</v>
      </c>
      <c r="I7" s="38" t="s">
        <v>93</v>
      </c>
      <c r="J7" s="38" t="s">
        <v>94</v>
      </c>
      <c r="K7" s="38" t="s">
        <v>95</v>
      </c>
      <c r="L7" s="38" t="s">
        <v>96</v>
      </c>
      <c r="M7" s="38" t="s">
        <v>97</v>
      </c>
      <c r="N7" s="39" t="s">
        <v>98</v>
      </c>
      <c r="O7" s="39">
        <v>94.44</v>
      </c>
      <c r="P7" s="39">
        <v>99.8</v>
      </c>
      <c r="Q7" s="39">
        <v>2640</v>
      </c>
      <c r="R7" s="39">
        <v>80239</v>
      </c>
      <c r="S7" s="39">
        <v>56.92</v>
      </c>
      <c r="T7" s="39">
        <v>1409.68</v>
      </c>
      <c r="U7" s="39">
        <v>79877</v>
      </c>
      <c r="V7" s="39">
        <v>56.92</v>
      </c>
      <c r="W7" s="39">
        <v>1403.32</v>
      </c>
      <c r="X7" s="39">
        <v>114.67</v>
      </c>
      <c r="Y7" s="39">
        <v>114.62</v>
      </c>
      <c r="Z7" s="39">
        <v>108.77</v>
      </c>
      <c r="AA7" s="39">
        <v>108.08</v>
      </c>
      <c r="AB7" s="39">
        <v>108.61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299.83</v>
      </c>
      <c r="AU7" s="39">
        <v>263.47000000000003</v>
      </c>
      <c r="AV7" s="39">
        <v>229.32</v>
      </c>
      <c r="AW7" s="39">
        <v>278.57</v>
      </c>
      <c r="AX7" s="39">
        <v>253.41</v>
      </c>
      <c r="AY7" s="39">
        <v>346.59</v>
      </c>
      <c r="AZ7" s="39">
        <v>357.82</v>
      </c>
      <c r="BA7" s="39">
        <v>355.5</v>
      </c>
      <c r="BB7" s="39">
        <v>349.83</v>
      </c>
      <c r="BC7" s="39">
        <v>360.86</v>
      </c>
      <c r="BD7" s="39">
        <v>264.97000000000003</v>
      </c>
      <c r="BE7" s="39">
        <v>28.16</v>
      </c>
      <c r="BF7" s="39">
        <v>26.4</v>
      </c>
      <c r="BG7" s="39">
        <v>21.6</v>
      </c>
      <c r="BH7" s="39">
        <v>17.010000000000002</v>
      </c>
      <c r="BI7" s="39">
        <v>14.41</v>
      </c>
      <c r="BJ7" s="39">
        <v>312.02999999999997</v>
      </c>
      <c r="BK7" s="39">
        <v>307.45999999999998</v>
      </c>
      <c r="BL7" s="39">
        <v>312.58</v>
      </c>
      <c r="BM7" s="39">
        <v>314.87</v>
      </c>
      <c r="BN7" s="39">
        <v>309.27999999999997</v>
      </c>
      <c r="BO7" s="39">
        <v>266.61</v>
      </c>
      <c r="BP7" s="39">
        <v>114.17</v>
      </c>
      <c r="BQ7" s="39">
        <v>113.04</v>
      </c>
      <c r="BR7" s="39">
        <v>106.53</v>
      </c>
      <c r="BS7" s="39">
        <v>104.1</v>
      </c>
      <c r="BT7" s="39">
        <v>104.45</v>
      </c>
      <c r="BU7" s="39">
        <v>105.71</v>
      </c>
      <c r="BV7" s="39">
        <v>106.01</v>
      </c>
      <c r="BW7" s="39">
        <v>104.57</v>
      </c>
      <c r="BX7" s="39">
        <v>103.54</v>
      </c>
      <c r="BY7" s="39">
        <v>103.32</v>
      </c>
      <c r="BZ7" s="39">
        <v>103.24</v>
      </c>
      <c r="CA7" s="39">
        <v>146.72999999999999</v>
      </c>
      <c r="CB7" s="39">
        <v>148.46</v>
      </c>
      <c r="CC7" s="39">
        <v>157.69</v>
      </c>
      <c r="CD7" s="39">
        <v>161.55000000000001</v>
      </c>
      <c r="CE7" s="39">
        <v>161.61000000000001</v>
      </c>
      <c r="CF7" s="39">
        <v>162.15</v>
      </c>
      <c r="CG7" s="39">
        <v>162.24</v>
      </c>
      <c r="CH7" s="39">
        <v>165.47</v>
      </c>
      <c r="CI7" s="39">
        <v>167.46</v>
      </c>
      <c r="CJ7" s="39">
        <v>168.56</v>
      </c>
      <c r="CK7" s="39">
        <v>168.38</v>
      </c>
      <c r="CL7" s="39">
        <v>53.2</v>
      </c>
      <c r="CM7" s="39">
        <v>53.76</v>
      </c>
      <c r="CN7" s="39">
        <v>54.34</v>
      </c>
      <c r="CO7" s="39">
        <v>76.23</v>
      </c>
      <c r="CP7" s="39">
        <v>75.040000000000006</v>
      </c>
      <c r="CQ7" s="39">
        <v>59.34</v>
      </c>
      <c r="CR7" s="39">
        <v>59.11</v>
      </c>
      <c r="CS7" s="39">
        <v>59.74</v>
      </c>
      <c r="CT7" s="39">
        <v>59.46</v>
      </c>
      <c r="CU7" s="39">
        <v>59.51</v>
      </c>
      <c r="CV7" s="39">
        <v>60</v>
      </c>
      <c r="CW7" s="39">
        <v>93.32</v>
      </c>
      <c r="CX7" s="39">
        <v>93.21</v>
      </c>
      <c r="CY7" s="39">
        <v>92.36</v>
      </c>
      <c r="CZ7" s="39">
        <v>92.7</v>
      </c>
      <c r="DA7" s="39">
        <v>93.35</v>
      </c>
      <c r="DB7" s="39">
        <v>87.74</v>
      </c>
      <c r="DC7" s="39">
        <v>87.91</v>
      </c>
      <c r="DD7" s="39">
        <v>87.28</v>
      </c>
      <c r="DE7" s="39">
        <v>87.41</v>
      </c>
      <c r="DF7" s="39">
        <v>87.08</v>
      </c>
      <c r="DG7" s="39">
        <v>89.8</v>
      </c>
      <c r="DH7" s="39">
        <v>44.82</v>
      </c>
      <c r="DI7" s="39">
        <v>45.3</v>
      </c>
      <c r="DJ7" s="39">
        <v>45.57</v>
      </c>
      <c r="DK7" s="39">
        <v>44.82</v>
      </c>
      <c r="DL7" s="39">
        <v>45.55</v>
      </c>
      <c r="DM7" s="39">
        <v>46.27</v>
      </c>
      <c r="DN7" s="39">
        <v>46.88</v>
      </c>
      <c r="DO7" s="39">
        <v>46.94</v>
      </c>
      <c r="DP7" s="39">
        <v>47.62</v>
      </c>
      <c r="DQ7" s="39">
        <v>48.55</v>
      </c>
      <c r="DR7" s="39">
        <v>49.59</v>
      </c>
      <c r="DS7" s="39">
        <v>24.09</v>
      </c>
      <c r="DT7" s="39">
        <v>27.44</v>
      </c>
      <c r="DU7" s="39">
        <v>31.81</v>
      </c>
      <c r="DV7" s="39">
        <v>34.99</v>
      </c>
      <c r="DW7" s="39">
        <v>38.15</v>
      </c>
      <c r="DX7" s="39">
        <v>10.93</v>
      </c>
      <c r="DY7" s="39">
        <v>13.39</v>
      </c>
      <c r="DZ7" s="39">
        <v>14.48</v>
      </c>
      <c r="EA7" s="39">
        <v>16.27</v>
      </c>
      <c r="EB7" s="39">
        <v>17.11</v>
      </c>
      <c r="EC7" s="39">
        <v>19.440000000000001</v>
      </c>
      <c r="ED7" s="39">
        <v>0.32</v>
      </c>
      <c r="EE7" s="39">
        <v>0.63</v>
      </c>
      <c r="EF7" s="39">
        <v>0.69</v>
      </c>
      <c r="EG7" s="39">
        <v>0.51</v>
      </c>
      <c r="EH7" s="39">
        <v>0.31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2021-02-08T05:44:21Z</cp:lastPrinted>
  <dcterms:created xsi:type="dcterms:W3CDTF">2020-12-04T02:10:01Z</dcterms:created>
  <dcterms:modified xsi:type="dcterms:W3CDTF">2021-02-08T05:44:23Z</dcterms:modified>
  <cp:category/>
</cp:coreProperties>
</file>