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KidFpQwFUOXSzqdJfaMINqKSRP7Ujt8qoUvmahxroeU6WsA7VVpo+Tqn52Ch6LEsEinD879oeiGRDowwvz3suw==" workbookSaltValue="tDqnCBpJLZWZBdgPsAc85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<sst xmlns="http://schemas.openxmlformats.org/spreadsheetml/2006/main" count="228" uniqueCount="114">
  <si>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</si>
  <si>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</si>
  <si>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</si>
  <si>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</si>
  <si>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</si>
  <si>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</si>
  <si>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</si>
  <si>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</si>
  <si>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</si>
  <si>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</si>
  <si>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</si>
  <si>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</si>
  <si>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</si>
  <si>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</si>
  <si>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</si>
  <si>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</si>
  <si>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</si>
  <si>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</si>
  <si>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</si>
  <si>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</si>
  <si>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</si>
  <si>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</si>
  <si>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</si>
  <si>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</si>
  <si>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</si>
  <si>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</si>
  <si>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</si>
  <si>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</si>
  <si>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</si>
  <si>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</si>
  <si>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</si>
  <si>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</si>
  <si>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</si>
  <si>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</si>
  <si>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</si>
  <si>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</si>
  <si>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</si>
  <si>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</si>
  <si>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</si>
  <si>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</si>
  <si>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</si>
  <si>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</si>
  <si>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</si>
  <si>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</si>
  <si>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</si>
  <si>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</si>
  <si>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</si>
  <si>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</si>
  <si>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</si>
  <si>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</si>
  <si>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</si>
  <si>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</si>
  <si>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</si>
  <si>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</si>
  <si>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</si>
  <si>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</si>
  <si>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</si>
  <si>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</si>
  <si>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</si>
  <si>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</si>
  <si>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</si>
  <si>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</si>
  <si>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</si>
  <si>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</si>
  <si>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</si>
  <si>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</si>
  <si>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</si>
  <si>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</si>
  <si>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</si>
  <si>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</si>
  <si>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</si>
  <si>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</si>
  <si>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</si>
  <si>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</si>
  <si>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</si>
  <si>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</si>
  <si>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</si>
  <si>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</si>
  <si>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</si>
  <si>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</si>
  <si>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</si>
  <si>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</si>
  <si>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</si>
  <si>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</si>
  <si>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</si>
  <si>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</si>
  <si>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</si>
  <si>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</si>
  <si>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</si>
  <si>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</si>
  <si>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</si>
  <si>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</si>
  <si>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</si>
  <si>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</si>
  <si>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</si>
  <si>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</si>
  <si>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</si>
  <si>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</si>
  <si>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</si>
  <si>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</si>
  <si>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</si>
  <si>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</si>
  <si>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</si>
  <si>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</si>
  <si>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</si>
  <si>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</si>
  <si>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</si>
  <si>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</si>
  <si>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</si>
  <si>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</si>
  <si>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</si>
  <si>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平成26年度（会計制度の改正）以降は、経営の健全性を保ち、指標は改善している。
　令和元年度決算は、中部臨空都市への企業進出等により給水収益の増加要因となった。令和２年度以降はコロナ禍の影響による減収が見込まれる。感染防止対策の徹底、水道サービスの継続に努めるとともに、施設更新財源を確保して計画的に老朽管の管路更新事業（耐震化）を進めていく。
　経営戦略については、平成28年３月に策定した「常滑市水道事業ビジョン」（平成29年～令和８年度）を見直し、「常滑市水道事業ビジョン2030」として令和３年３月に策定予定である。
</t>
    <rPh sb="42" eb="44">
      <t>レイワ</t>
    </rPh>
    <rPh sb="44" eb="46">
      <t>ガンネン</t>
    </rPh>
    <rPh sb="46" eb="47">
      <t>ド</t>
    </rPh>
    <rPh sb="47" eb="49">
      <t>ケッサン</t>
    </rPh>
    <rPh sb="72" eb="74">
      <t>ゾウカ</t>
    </rPh>
    <rPh sb="74" eb="76">
      <t>ヨウイン</t>
    </rPh>
    <rPh sb="81" eb="83">
      <t>レイワ</t>
    </rPh>
    <rPh sb="84" eb="85">
      <t>ネン</t>
    </rPh>
    <rPh sb="85" eb="86">
      <t>ド</t>
    </rPh>
    <rPh sb="86" eb="88">
      <t>イコウ</t>
    </rPh>
    <rPh sb="92" eb="93">
      <t>カ</t>
    </rPh>
    <rPh sb="94" eb="96">
      <t>エイキョウ</t>
    </rPh>
    <rPh sb="99" eb="101">
      <t>ゲンシュウ</t>
    </rPh>
    <rPh sb="108" eb="110">
      <t>カンセン</t>
    </rPh>
    <rPh sb="110" eb="112">
      <t>ボウシ</t>
    </rPh>
    <rPh sb="112" eb="114">
      <t>タイサク</t>
    </rPh>
    <rPh sb="115" eb="117">
      <t>テッテイ</t>
    </rPh>
    <rPh sb="125" eb="127">
      <t>ケイゾク</t>
    </rPh>
    <rPh sb="195" eb="197">
      <t>サクテイ</t>
    </rPh>
    <rPh sb="226" eb="228">
      <t>ミナオ</t>
    </rPh>
    <rPh sb="255" eb="256">
      <t>ガツ</t>
    </rPh>
    <phoneticPr fontId="4"/>
  </si>
  <si>
    <t>①有形固定資産減価償却率は、年々高くなってきている。法定耐用年数に近い資産が多いことが分かる。
②管路経年化率は、類似団体平均と比べて高く、老朽化した管路を多く保有していることがわかる。
　老朽管の更新事業を計画的に進める必要がある。
③管路更新率は、基幹管路の耐震化、老朽管の撤去及び公共下水道事業に伴う布設替等の工事により向上した。
　平成29年度から常滑市水道事業ビジョンに掲げた管路更新事業の財源確保に努め、基幹管路の更新、災害時重要給水施設管路の耐震化、塩化ビニル管路の布設替え等により老朽管路の更新を重点的・計画的に推進している。</t>
    <rPh sb="126" eb="128">
      <t>キカン</t>
    </rPh>
    <rPh sb="128" eb="130">
      <t>カンロ</t>
    </rPh>
    <rPh sb="131" eb="134">
      <t>タイシンカ</t>
    </rPh>
    <rPh sb="137" eb="138">
      <t>カン</t>
    </rPh>
    <rPh sb="139" eb="141">
      <t>テッキョ</t>
    </rPh>
    <rPh sb="141" eb="142">
      <t>オヨ</t>
    </rPh>
    <rPh sb="143" eb="145">
      <t>コウキョウ</t>
    </rPh>
    <rPh sb="145" eb="148">
      <t>ゲスイドウ</t>
    </rPh>
    <rPh sb="148" eb="150">
      <t>ジギョウ</t>
    </rPh>
    <rPh sb="151" eb="152">
      <t>トモナ</t>
    </rPh>
    <rPh sb="153" eb="156">
      <t>フセツガ</t>
    </rPh>
    <rPh sb="156" eb="157">
      <t>トウ</t>
    </rPh>
    <rPh sb="158" eb="160">
      <t>コウジ</t>
    </rPh>
    <rPh sb="163" eb="165">
      <t>コウジョウ</t>
    </rPh>
    <phoneticPr fontId="4"/>
  </si>
  <si>
    <t>①経常収支比率は、給水収益の増加等のため0.95ポイント増加した。100%超かつ類似団体平均以上の率で推移しており、健全な経営ができている。
　中部臨空都市（空港島や空港対岸部のりんくう地域）へ企業進出等が進んでいるため、給水収益は増加傾向であり、③流動比率、⑤料金回収率、⑦施設利用率において健全な経営状況を示している。
②累積欠損比率は、平成26年度に会計基準が変更されて以降０％を維持している。
③流動比率は、流動負債より流動資産が多く300％超で推移しており支払能力を有している。
④企業債残高対給水収益比率は、類似団体平均と比較して低い水準である。
　平成25年度以降新規借入れは無く、毎年の償還によって企業債残高は減少している。
⑤料金回収率は、類似団体平均を超える120％以上となっており、これを維持することに努める。
⑥給水原価は、類似団体平均に比べ低い水準で推移しており、これを維持することに努める。
⑦施設利用率は、類似団体平均と比べ高い数値を維持している。
⑧有収率は、類似団体平均と比べ高い数値を維持している。
　今後も漏水の早期発見、早期修繕の対応を続けていく。管路の経年化が進んでいるので、計画的に老朽管の更新事業を行う必要がある。</t>
    <rPh sb="9" eb="11">
      <t>キュウスイ</t>
    </rPh>
    <rPh sb="11" eb="13">
      <t>シュウエキ</t>
    </rPh>
    <rPh sb="14" eb="16">
      <t>ゾウカ</t>
    </rPh>
    <rPh sb="28" eb="30">
      <t>ゾウカ</t>
    </rPh>
    <rPh sb="208" eb="210">
      <t>リュウドウ</t>
    </rPh>
    <rPh sb="210" eb="212">
      <t>フサイ</t>
    </rPh>
    <rPh sb="214" eb="216">
      <t>リュウドウ</t>
    </rPh>
    <rPh sb="216" eb="218">
      <t>シサン</t>
    </rPh>
    <rPh sb="219" eb="220">
      <t>オオ</t>
    </rPh>
    <rPh sb="225" eb="226">
      <t>チョウ</t>
    </rPh>
    <rPh sb="227" eb="229">
      <t>スイイ</t>
    </rPh>
    <rPh sb="233" eb="235">
      <t>シハライ</t>
    </rPh>
    <rPh sb="235" eb="237">
      <t>ノウリョク</t>
    </rPh>
    <rPh sb="238" eb="239">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</si>
</sst>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0.44</c:v>
                </c:pt>
                <c:pt idx="2">
                  <c:v>0.79</c:v>
                </c:pt>
                <c:pt idx="3">
                  <c:v>0.64</c:v>
                </c:pt>
                <c:pt idx="4">
                  <c:v>1</c:v>
                </c:pt>
              </c:numCache>
            </c:numRef>
          </c:val>
          <c:extLst>
            <c:ext xmlns:c16="http://schemas.microsoft.com/office/drawing/2014/chart" uri="{C3380CC4-5D6E-409C-BE32-E72D297353CC}">
              <c16:uniqueId val="{00000000-77A3-4827-B768-1527A74635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7A3-4827-B768-1527A74635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65.92</c:v>
                </c:pt>
                <c:pt idx="1">
                  <c:v>67.61</c:v>
                </c:pt>
                <c:pt idx="2">
                  <c:v>68.5</c:v>
                </c:pt>
                <c:pt idx="3">
                  <c:v>68.260000000000005</c:v>
                </c:pt>
                <c:pt idx="4">
                  <c:v>68.61</c:v>
                </c:pt>
              </c:numCache>
            </c:numRef>
          </c:val>
          <c:extLst>
            <c:ext xmlns:c16="http://schemas.microsoft.com/office/drawing/2014/chart" uri="{C3380CC4-5D6E-409C-BE32-E72D297353CC}">
              <c16:uniqueId val="{00000000-BDE8-41B6-87FD-E7D18C7F78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DE8-41B6-87FD-E7D18C7F78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90.81</c:v>
                </c:pt>
                <c:pt idx="1">
                  <c:v>91.5</c:v>
                </c:pt>
                <c:pt idx="2">
                  <c:v>92</c:v>
                </c:pt>
                <c:pt idx="3">
                  <c:v>91.97</c:v>
                </c:pt>
                <c:pt idx="4">
                  <c:v>92.56</c:v>
                </c:pt>
              </c:numCache>
            </c:numRef>
          </c:val>
          <c:extLst>
            <c:ext xmlns:c16="http://schemas.microsoft.com/office/drawing/2014/chart" uri="{C3380CC4-5D6E-409C-BE32-E72D297353CC}">
              <c16:uniqueId val="{00000000-57B1-4139-B3CA-ADC97321A3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7B1-4139-B3CA-ADC97321A3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117.12</c:v>
                </c:pt>
                <c:pt idx="1">
                  <c:v>121.44</c:v>
                </c:pt>
                <c:pt idx="2">
                  <c:v>122.57</c:v>
                </c:pt>
                <c:pt idx="3">
                  <c:v>118.84</c:v>
                </c:pt>
                <c:pt idx="4">
                  <c:v>119.79</c:v>
                </c:pt>
              </c:numCache>
            </c:numRef>
          </c:val>
          <c:extLst>
            <c:ext xmlns:c16="http://schemas.microsoft.com/office/drawing/2014/chart" uri="{C3380CC4-5D6E-409C-BE32-E72D297353CC}">
              <c16:uniqueId val="{00000000-9ADD-4B61-B9C9-DF7FB8AE64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ADD-4B61-B9C9-DF7FB8AE64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40.28</c:v>
                </c:pt>
                <c:pt idx="1">
                  <c:v>41.89</c:v>
                </c:pt>
                <c:pt idx="2">
                  <c:v>43.44</c:v>
                </c:pt>
                <c:pt idx="3">
                  <c:v>45</c:v>
                </c:pt>
                <c:pt idx="4">
                  <c:v>46.12</c:v>
                </c:pt>
              </c:numCache>
            </c:numRef>
          </c:val>
          <c:extLst>
            <c:ext xmlns:c16="http://schemas.microsoft.com/office/drawing/2014/chart" uri="{C3380CC4-5D6E-409C-BE32-E72D297353CC}">
              <c16:uniqueId val="{00000000-1292-44B2-924C-2E64F9DFF1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292-44B2-924C-2E64F9DFF1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23.48</c:v>
                </c:pt>
                <c:pt idx="1">
                  <c:v>23.94</c:v>
                </c:pt>
                <c:pt idx="2">
                  <c:v>23.84</c:v>
                </c:pt>
                <c:pt idx="3">
                  <c:v>24.29</c:v>
                </c:pt>
                <c:pt idx="4">
                  <c:v>25.36</c:v>
                </c:pt>
              </c:numCache>
            </c:numRef>
          </c:val>
          <c:extLst>
            <c:ext xmlns:c16="http://schemas.microsoft.com/office/drawing/2014/chart" uri="{C3380CC4-5D6E-409C-BE32-E72D297353CC}">
              <c16:uniqueId val="{00000000-2A41-4EDB-A247-175452A55C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2A41-4EDB-A247-175452A55C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DE-446F-96F0-4D15F45ED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9DE-446F-96F0-4D15F45ED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307.58999999999997</c:v>
                </c:pt>
                <c:pt idx="1">
                  <c:v>362.21</c:v>
                </c:pt>
                <c:pt idx="2">
                  <c:v>444.54</c:v>
                </c:pt>
                <c:pt idx="3">
                  <c:v>414.3</c:v>
                </c:pt>
                <c:pt idx="4">
                  <c:v>334.4</c:v>
                </c:pt>
              </c:numCache>
            </c:numRef>
          </c:val>
          <c:extLst>
            <c:ext xmlns:c16="http://schemas.microsoft.com/office/drawing/2014/chart" uri="{C3380CC4-5D6E-409C-BE32-E72D297353CC}">
              <c16:uniqueId val="{00000000-C04C-43C6-85EE-82F55E0A75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04C-43C6-85EE-82F55E0A75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107.57</c:v>
                </c:pt>
                <c:pt idx="1">
                  <c:v>95.64</c:v>
                </c:pt>
                <c:pt idx="2">
                  <c:v>85.29</c:v>
                </c:pt>
                <c:pt idx="3">
                  <c:v>78.11</c:v>
                </c:pt>
                <c:pt idx="4">
                  <c:v>69.11</c:v>
                </c:pt>
              </c:numCache>
            </c:numRef>
          </c:val>
          <c:extLst>
            <c:ext xmlns:c16="http://schemas.microsoft.com/office/drawing/2014/chart" uri="{C3380CC4-5D6E-409C-BE32-E72D297353CC}">
              <c16:uniqueId val="{00000000-21FA-4512-BCAC-0BDA47DE3B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21FA-4512-BCAC-0BDA47DE3B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121.08</c:v>
                </c:pt>
                <c:pt idx="1">
                  <c:v>126.63</c:v>
                </c:pt>
                <c:pt idx="2">
                  <c:v>126.93</c:v>
                </c:pt>
                <c:pt idx="3">
                  <c:v>122.49</c:v>
                </c:pt>
                <c:pt idx="4">
                  <c:v>124</c:v>
                </c:pt>
              </c:numCache>
            </c:numRef>
          </c:val>
          <c:extLst>
            <c:ext xmlns:c16="http://schemas.microsoft.com/office/drawing/2014/chart" uri="{C3380CC4-5D6E-409C-BE32-E72D297353CC}">
              <c16:uniqueId val="{00000000-2CB9-45CC-9DDC-48B0CB427D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2CB9-45CC-9DDC-48B0CB427D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134.1</c:v>
                </c:pt>
                <c:pt idx="1">
                  <c:v>129.02000000000001</c:v>
                </c:pt>
                <c:pt idx="2">
                  <c:v>129.84</c:v>
                </c:pt>
                <c:pt idx="3">
                  <c:v>134.38999999999999</c:v>
                </c:pt>
                <c:pt idx="4">
                  <c:v>133.96</c:v>
                </c:pt>
              </c:numCache>
            </c:numRef>
          </c:val>
          <c:extLst>
            <c:ext xmlns:c16="http://schemas.microsoft.com/office/drawing/2014/chart" uri="{C3380CC4-5D6E-409C-BE32-E72D297353CC}">
              <c16:uniqueId val="{00000000-92BD-4717-9E0E-3C92E9FE3F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2BD-4717-9E0E-3C92E9FE3F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常滑市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59313</v>
      </c>
      <c r="AM8" s="71"/>
      <c r="AN8" s="71"/>
      <c r="AO8" s="71"/>
      <c r="AP8" s="71"/>
      <c r="AQ8" s="71"/>
      <c r="AR8" s="71"/>
      <c r="AS8" s="71"/>
      <c r="AT8" s="67">
        <f>データ!$S$6</f>
        <v>55.9</v>
      </c>
      <c r="AU8" s="68"/>
      <c r="AV8" s="68"/>
      <c r="AW8" s="68"/>
      <c r="AX8" s="68"/>
      <c r="AY8" s="68"/>
      <c r="AZ8" s="68"/>
      <c r="BA8" s="68"/>
      <c r="BB8" s="70">
        <f>データ!$T$6</f>
        <v>1061.06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89.78</v>
      </c>
      <c r="J10" s="68"/>
      <c r="K10" s="68"/>
      <c r="L10" s="68"/>
      <c r="M10" s="68"/>
      <c r="N10" s="68"/>
      <c r="O10" s="69"/>
      <c r="P10" s="70">
        <f>データ!$P$6</f>
        <v>99.97</v>
      </c>
      <c r="Q10" s="70"/>
      <c r="R10" s="70"/>
      <c r="S10" s="70"/>
      <c r="T10" s="70"/>
      <c r="U10" s="70"/>
      <c r="V10" s="70"/>
      <c r="W10" s="71">
        <f>データ!$Q$6</f>
        <v>2354</v>
      </c>
      <c r="X10" s="71"/>
      <c r="Y10" s="71"/>
      <c r="Z10" s="71"/>
      <c r="AA10" s="71"/>
      <c r="AB10" s="71"/>
      <c r="AC10" s="71"/>
      <c r="AD10" s="2"/>
      <c r="AE10" s="2"/>
      <c r="AF10" s="2"/>
      <c r="AG10" s="2"/>
      <c r="AH10" s="4"/>
      <c r="AI10" s="4"/>
      <c r="AJ10" s="4"/>
      <c r="AK10" s="4"/>
      <c r="AL10" s="71">
        <f>データ!$U$6</f>
        <v>59391</v>
      </c>
      <c r="AM10" s="71"/>
      <c r="AN10" s="71"/>
      <c r="AO10" s="71"/>
      <c r="AP10" s="71"/>
      <c r="AQ10" s="71"/>
      <c r="AR10" s="71"/>
      <c r="AS10" s="71"/>
      <c r="AT10" s="67">
        <f>データ!$V$6</f>
        <v>55.9</v>
      </c>
      <c r="AU10" s="68"/>
      <c r="AV10" s="68"/>
      <c r="AW10" s="68"/>
      <c r="AX10" s="68"/>
      <c r="AY10" s="68"/>
      <c r="AZ10" s="68"/>
      <c r="BA10" s="68"/>
      <c r="BB10" s="70">
        <f>データ!$W$6</f>
        <v>1062.45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aqxJCP6mYpMEIFQWpg7XhozDh6JMUJrvZkm+KD8Jjeh+VUx1X/NGXXOcpst/Mw2L75UiuzZzvyxv4X5EEqezw==" saltValue="YTBOsQPBOekqXbp1/LvF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232165</v>
      </c>
      <c r="D6" s="34">
        <f t="shared" si="3"/>
        <v>46</v>
      </c>
      <c r="E6" s="34">
        <f t="shared" si="3"/>
        <v>1</v>
      </c>
      <c r="F6" s="34">
        <f t="shared" si="3"/>
        <v>0</v>
      </c>
      <c r="G6" s="34">
        <f t="shared" si="3"/>
        <v>1</v>
      </c>
      <c r="H6" s="34" t="str">
        <f t="shared" si="3"/>
        <v>愛知県　常滑市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89.78</v>
      </c>
      <c r="P6" s="35">
        <f t="shared" si="3"/>
        <v>99.97</v>
      </c>
      <c r="Q6" s="35">
        <f t="shared" si="3"/>
        <v>2354</v>
      </c>
      <c r="R6" s="35">
        <f t="shared" si="3"/>
        <v>59313</v>
      </c>
      <c r="S6" s="35">
        <f t="shared" si="3"/>
        <v>55.9</v>
      </c>
      <c r="T6" s="35">
        <f t="shared" si="3"/>
        <v>1061.06</v>
      </c>
      <c r="U6" s="35">
        <f t="shared" si="3"/>
        <v>59391</v>
      </c>
      <c r="V6" s="35">
        <f t="shared" si="3"/>
        <v>55.9</v>
      </c>
      <c r="W6" s="35">
        <f t="shared" si="3"/>
        <v>1062.45</v>
      </c>
      <c r="X6" s="36">
        <f>IF(X7="",NA(),X7)</f>
        <v>117.12</v>
      </c>
      <c r="Y6" s="36">
        <f t="shared" ref="Y6:AG6" si="4">IF(Y7="",NA(),Y7)</f>
        <v>121.44</v>
      </c>
      <c r="Z6" s="36">
        <f t="shared" si="4"/>
        <v>122.57</v>
      </c>
      <c r="AA6" s="36">
        <f t="shared" si="4"/>
        <v>118.84</v>
      </c>
      <c r="AB6" s="36">
        <f t="shared" si="4"/>
        <v>119.79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307.58999999999997</v>
      </c>
      <c r="AU6" s="36">
        <f t="shared" ref="AU6:BC6" si="6">IF(AU7="",NA(),AU7)</f>
        <v>362.21</v>
      </c>
      <c r="AV6" s="36">
        <f t="shared" si="6"/>
        <v>444.54</v>
      </c>
      <c r="AW6" s="36">
        <f t="shared" si="6"/>
        <v>414.3</v>
      </c>
      <c r="AX6" s="36">
        <f t="shared" si="6"/>
        <v>334.4</v>
      </c>
      <c r="AY6" s="36">
        <f t="shared" si="6"/>
        <v>346.59</v>
      </c>
      <c r="AZ6" s="36">
        <f t="shared" si="6"/>
        <v>357.82</v>
      </c>
      <c r="BA6" s="36">
        <f t="shared" si="6"/>
        <v>355.5</v>
      </c>
      <c r="BB6" s="36">
        <f t="shared" si="6"/>
        <v>349.83</v>
      </c>
      <c r="BC6" s="36">
        <f t="shared" si="6"/>
        <v>360.86</v>
      </c>
      <c r="BD6" s="35" t="str">
        <f>IF(BD7="","",IF(BD7="-","【-】","【"&amp;SUBSTITUTE(TEXT(BD7,"#,##0.00"),"-","△")&amp;"】"))</f>
        <v>【264.97】</v>
      </c>
      <c r="BE6" s="36">
        <f>IF(BE7="",NA(),BE7)</f>
        <v>107.57</v>
      </c>
      <c r="BF6" s="36">
        <f t="shared" ref="BF6:BN6" si="7">IF(BF7="",NA(),BF7)</f>
        <v>95.64</v>
      </c>
      <c r="BG6" s="36">
        <f t="shared" si="7"/>
        <v>85.29</v>
      </c>
      <c r="BH6" s="36">
        <f t="shared" si="7"/>
        <v>78.11</v>
      </c>
      <c r="BI6" s="36">
        <f t="shared" si="7"/>
        <v>69.11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121.08</v>
      </c>
      <c r="BQ6" s="36">
        <f t="shared" ref="BQ6:BY6" si="8">IF(BQ7="",NA(),BQ7)</f>
        <v>126.63</v>
      </c>
      <c r="BR6" s="36">
        <f t="shared" si="8"/>
        <v>126.93</v>
      </c>
      <c r="BS6" s="36">
        <f t="shared" si="8"/>
        <v>122.49</v>
      </c>
      <c r="BT6" s="36">
        <f t="shared" si="8"/>
        <v>124</v>
      </c>
      <c r="BU6" s="36">
        <f t="shared" si="8"/>
        <v>105.71</v>
      </c>
      <c r="BV6" s="36">
        <f t="shared" si="8"/>
        <v>106.01</v>
      </c>
      <c r="BW6" s="36">
        <f t="shared" si="8"/>
        <v>104.57</v>
      </c>
      <c r="BX6" s="36">
        <f t="shared" si="8"/>
        <v>103.54</v>
      </c>
      <c r="BY6" s="36">
        <f t="shared" si="8"/>
        <v>103.32</v>
      </c>
      <c r="BZ6" s="35" t="str">
        <f>IF(BZ7="","",IF(BZ7="-","【-】","【"&amp;SUBSTITUTE(TEXT(BZ7,"#,##0.00"),"-","△")&amp;"】"))</f>
        <v>【103.24】</v>
      </c>
      <c r="CA6" s="36">
        <f>IF(CA7="",NA(),CA7)</f>
        <v>134.1</v>
      </c>
      <c r="CB6" s="36">
        <f t="shared" ref="CB6:CJ6" si="9">IF(CB7="",NA(),CB7)</f>
        <v>129.02000000000001</v>
      </c>
      <c r="CC6" s="36">
        <f t="shared" si="9"/>
        <v>129.84</v>
      </c>
      <c r="CD6" s="36">
        <f t="shared" si="9"/>
        <v>134.38999999999999</v>
      </c>
      <c r="CE6" s="36">
        <f t="shared" si="9"/>
        <v>133.96</v>
      </c>
      <c r="CF6" s="36">
        <f t="shared" si="9"/>
        <v>162.15</v>
      </c>
      <c r="CG6" s="36">
        <f t="shared" si="9"/>
        <v>162.24</v>
      </c>
      <c r="CH6" s="36">
        <f t="shared" si="9"/>
        <v>165.47</v>
      </c>
      <c r="CI6" s="36">
        <f t="shared" si="9"/>
        <v>167.46</v>
      </c>
      <c r="CJ6" s="36">
        <f t="shared" si="9"/>
        <v>168.56</v>
      </c>
      <c r="CK6" s="35" t="str">
        <f>IF(CK7="","",IF(CK7="-","【-】","【"&amp;SUBSTITUTE(TEXT(CK7,"#,##0.00"),"-","△")&amp;"】"))</f>
        <v>【168.38】</v>
      </c>
      <c r="CL6" s="36">
        <f>IF(CL7="",NA(),CL7)</f>
        <v>65.92</v>
      </c>
      <c r="CM6" s="36">
        <f t="shared" ref="CM6:CU6" si="10">IF(CM7="",NA(),CM7)</f>
        <v>67.61</v>
      </c>
      <c r="CN6" s="36">
        <f t="shared" si="10"/>
        <v>68.5</v>
      </c>
      <c r="CO6" s="36">
        <f t="shared" si="10"/>
        <v>68.260000000000005</v>
      </c>
      <c r="CP6" s="36">
        <f t="shared" si="10"/>
        <v>68.61</v>
      </c>
      <c r="CQ6" s="36">
        <f t="shared" si="10"/>
        <v>59.34</v>
      </c>
      <c r="CR6" s="36">
        <f t="shared" si="10"/>
        <v>59.11</v>
      </c>
      <c r="CS6" s="36">
        <f t="shared" si="10"/>
        <v>59.74</v>
      </c>
      <c r="CT6" s="36">
        <f t="shared" si="10"/>
        <v>59.46</v>
      </c>
      <c r="CU6" s="36">
        <f t="shared" si="10"/>
        <v>59.51</v>
      </c>
      <c r="CV6" s="35" t="str">
        <f>IF(CV7="","",IF(CV7="-","【-】","【"&amp;SUBSTITUTE(TEXT(CV7,"#,##0.00"),"-","△")&amp;"】"))</f>
        <v>【60.00】</v>
      </c>
      <c r="CW6" s="36">
        <f>IF(CW7="",NA(),CW7)</f>
        <v>90.81</v>
      </c>
      <c r="CX6" s="36">
        <f t="shared" ref="CX6:DF6" si="11">IF(CX7="",NA(),CX7)</f>
        <v>91.5</v>
      </c>
      <c r="CY6" s="36">
        <f t="shared" si="11"/>
        <v>92</v>
      </c>
      <c r="CZ6" s="36">
        <f t="shared" si="11"/>
        <v>91.97</v>
      </c>
      <c r="DA6" s="36">
        <f t="shared" si="11"/>
        <v>92.56</v>
      </c>
      <c r="DB6" s="36">
        <f t="shared" si="11"/>
        <v>87.74</v>
      </c>
      <c r="DC6" s="36">
        <f t="shared" si="11"/>
        <v>87.91</v>
      </c>
      <c r="DD6" s="36">
        <f t="shared" si="11"/>
        <v>87.28</v>
      </c>
      <c r="DE6" s="36">
        <f t="shared" si="11"/>
        <v>87.41</v>
      </c>
      <c r="DF6" s="36">
        <f t="shared" si="11"/>
        <v>87.08</v>
      </c>
      <c r="DG6" s="35" t="str">
        <f>IF(DG7="","",IF(DG7="-","【-】","【"&amp;SUBSTITUTE(TEXT(DG7,"#,##0.00"),"-","△")&amp;"】"))</f>
        <v>【89.80】</v>
      </c>
      <c r="DH6" s="36">
        <f>IF(DH7="",NA(),DH7)</f>
        <v>40.28</v>
      </c>
      <c r="DI6" s="36">
        <f t="shared" ref="DI6:DQ6" si="12">IF(DI7="",NA(),DI7)</f>
        <v>41.89</v>
      </c>
      <c r="DJ6" s="36">
        <f t="shared" si="12"/>
        <v>43.44</v>
      </c>
      <c r="DK6" s="36">
        <f t="shared" si="12"/>
        <v>45</v>
      </c>
      <c r="DL6" s="36">
        <f t="shared" si="12"/>
        <v>46.12</v>
      </c>
      <c r="DM6" s="36">
        <f t="shared" si="12"/>
        <v>46.27</v>
      </c>
      <c r="DN6" s="36">
        <f t="shared" si="12"/>
        <v>46.88</v>
      </c>
      <c r="DO6" s="36">
        <f t="shared" si="12"/>
        <v>46.94</v>
      </c>
      <c r="DP6" s="36">
        <f t="shared" si="12"/>
        <v>47.62</v>
      </c>
      <c r="DQ6" s="36">
        <f t="shared" si="12"/>
        <v>48.55</v>
      </c>
      <c r="DR6" s="35" t="str">
        <f>IF(DR7="","",IF(DR7="-","【-】","【"&amp;SUBSTITUTE(TEXT(DR7,"#,##0.00"),"-","△")&amp;"】"))</f>
        <v>【49.59】</v>
      </c>
      <c r="DS6" s="36">
        <f>IF(DS7="",NA(),DS7)</f>
        <v>23.48</v>
      </c>
      <c r="DT6" s="36">
        <f t="shared" ref="DT6:EB6" si="13">IF(DT7="",NA(),DT7)</f>
        <v>23.94</v>
      </c>
      <c r="DU6" s="36">
        <f t="shared" si="13"/>
        <v>23.84</v>
      </c>
      <c r="DV6" s="36">
        <f t="shared" si="13"/>
        <v>24.29</v>
      </c>
      <c r="DW6" s="36">
        <f t="shared" si="13"/>
        <v>25.36</v>
      </c>
      <c r="DX6" s="36">
        <f t="shared" si="13"/>
        <v>10.93</v>
      </c>
      <c r="DY6" s="36">
        <f t="shared" si="13"/>
        <v>13.39</v>
      </c>
      <c r="DZ6" s="36">
        <f t="shared" si="13"/>
        <v>14.48</v>
      </c>
      <c r="EA6" s="36">
        <f t="shared" si="13"/>
        <v>16.27</v>
      </c>
      <c r="EB6" s="36">
        <f t="shared" si="13"/>
        <v>17.11</v>
      </c>
      <c r="EC6" s="35" t="str">
        <f>IF(EC7="","",IF(EC7="-","【-】","【"&amp;SUBSTITUTE(TEXT(EC7,"#,##0.00"),"-","△")&amp;"】"))</f>
        <v>【19.44】</v>
      </c>
      <c r="ED6" s="36">
        <f>IF(ED7="",NA(),ED7)</f>
        <v>0.08</v>
      </c>
      <c r="EE6" s="36">
        <f t="shared" ref="EE6:EM6" si="14">IF(EE7="",NA(),EE7)</f>
        <v>0.44</v>
      </c>
      <c r="EF6" s="36">
        <f t="shared" si="14"/>
        <v>0.79</v>
      </c>
      <c r="EG6" s="36">
        <f t="shared" si="14"/>
        <v>0.64</v>
      </c>
      <c r="EH6" s="36">
        <f t="shared" si="14"/>
        <v>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232165</v>
      </c>
      <c r="D7" s="38">
        <v>46</v>
      </c>
      <c r="E7" s="38">
        <v>1</v>
      </c>
      <c r="F7" s="38">
        <v>0</v>
      </c>
      <c r="G7" s="38">
        <v>1</v>
      </c>
      <c r="H7" s="38" t="s">
        <v>93</v>
      </c>
      <c r="I7" s="38" t="s">
        <v>94</v>
      </c>
      <c r="J7" s="38" t="s">
        <v>95</v>
      </c>
      <c r="K7" s="38" t="s">
        <v>96</v>
      </c>
      <c r="L7" s="38" t="s">
        <v>97</v>
      </c>
      <c r="M7" s="38" t="s">
        <v>98</v>
      </c>
      <c r="N7" s="39" t="s">
        <v>99</v>
      </c>
      <c r="O7" s="39">
        <v>89.78</v>
      </c>
      <c r="P7" s="39">
        <v>99.97</v>
      </c>
      <c r="Q7" s="39">
        <v>2354</v>
      </c>
      <c r="R7" s="39">
        <v>59313</v>
      </c>
      <c r="S7" s="39">
        <v>55.9</v>
      </c>
      <c r="T7" s="39">
        <v>1061.06</v>
      </c>
      <c r="U7" s="39">
        <v>59391</v>
      </c>
      <c r="V7" s="39">
        <v>55.9</v>
      </c>
      <c r="W7" s="39">
        <v>1062.45</v>
      </c>
      <c r="X7" s="39">
        <v>117.12</v>
      </c>
      <c r="Y7" s="39">
        <v>121.44</v>
      </c>
      <c r="Z7" s="39">
        <v>122.57</v>
      </c>
      <c r="AA7" s="39">
        <v>118.84</v>
      </c>
      <c r="AB7" s="39">
        <v>119.79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307.58999999999997</v>
      </c>
      <c r="AU7" s="39">
        <v>362.21</v>
      </c>
      <c r="AV7" s="39">
        <v>444.54</v>
      </c>
      <c r="AW7" s="39">
        <v>414.3</v>
      </c>
      <c r="AX7" s="39">
        <v>334.4</v>
      </c>
      <c r="AY7" s="39">
        <v>346.59</v>
      </c>
      <c r="AZ7" s="39">
        <v>357.82</v>
      </c>
      <c r="BA7" s="39">
        <v>355.5</v>
      </c>
      <c r="BB7" s="39">
        <v>349.83</v>
      </c>
      <c r="BC7" s="39">
        <v>360.86</v>
      </c>
      <c r="BD7" s="39">
        <v>264.97000000000003</v>
      </c>
      <c r="BE7" s="39">
        <v>107.57</v>
      </c>
      <c r="BF7" s="39">
        <v>95.64</v>
      </c>
      <c r="BG7" s="39">
        <v>85.29</v>
      </c>
      <c r="BH7" s="39">
        <v>78.11</v>
      </c>
      <c r="BI7" s="39">
        <v>69.11</v>
      </c>
      <c r="BJ7" s="39">
        <v>312.02999999999997</v>
      </c>
      <c r="BK7" s="39">
        <v>307.45999999999998</v>
      </c>
      <c r="BL7" s="39">
        <v>312.58</v>
      </c>
      <c r="BM7" s="39">
        <v>314.87</v>
      </c>
      <c r="BN7" s="39">
        <v>309.27999999999997</v>
      </c>
      <c r="BO7" s="39">
        <v>266.61</v>
      </c>
      <c r="BP7" s="39">
        <v>121.08</v>
      </c>
      <c r="BQ7" s="39">
        <v>126.63</v>
      </c>
      <c r="BR7" s="39">
        <v>126.93</v>
      </c>
      <c r="BS7" s="39">
        <v>122.49</v>
      </c>
      <c r="BT7" s="39">
        <v>124</v>
      </c>
      <c r="BU7" s="39">
        <v>105.71</v>
      </c>
      <c r="BV7" s="39">
        <v>106.01</v>
      </c>
      <c r="BW7" s="39">
        <v>104.57</v>
      </c>
      <c r="BX7" s="39">
        <v>103.54</v>
      </c>
      <c r="BY7" s="39">
        <v>103.32</v>
      </c>
      <c r="BZ7" s="39">
        <v>103.24</v>
      </c>
      <c r="CA7" s="39">
        <v>134.1</v>
      </c>
      <c r="CB7" s="39">
        <v>129.02000000000001</v>
      </c>
      <c r="CC7" s="39">
        <v>129.84</v>
      </c>
      <c r="CD7" s="39">
        <v>134.38999999999999</v>
      </c>
      <c r="CE7" s="39">
        <v>133.96</v>
      </c>
      <c r="CF7" s="39">
        <v>162.15</v>
      </c>
      <c r="CG7" s="39">
        <v>162.24</v>
      </c>
      <c r="CH7" s="39">
        <v>165.47</v>
      </c>
      <c r="CI7" s="39">
        <v>167.46</v>
      </c>
      <c r="CJ7" s="39">
        <v>168.56</v>
      </c>
      <c r="CK7" s="39">
        <v>168.38</v>
      </c>
      <c r="CL7" s="39">
        <v>65.92</v>
      </c>
      <c r="CM7" s="39">
        <v>67.61</v>
      </c>
      <c r="CN7" s="39">
        <v>68.5</v>
      </c>
      <c r="CO7" s="39">
        <v>68.260000000000005</v>
      </c>
      <c r="CP7" s="39">
        <v>68.61</v>
      </c>
      <c r="CQ7" s="39">
        <v>59.34</v>
      </c>
      <c r="CR7" s="39">
        <v>59.11</v>
      </c>
      <c r="CS7" s="39">
        <v>59.74</v>
      </c>
      <c r="CT7" s="39">
        <v>59.46</v>
      </c>
      <c r="CU7" s="39">
        <v>59.51</v>
      </c>
      <c r="CV7" s="39">
        <v>60</v>
      </c>
      <c r="CW7" s="39">
        <v>90.81</v>
      </c>
      <c r="CX7" s="39">
        <v>91.5</v>
      </c>
      <c r="CY7" s="39">
        <v>92</v>
      </c>
      <c r="CZ7" s="39">
        <v>91.97</v>
      </c>
      <c r="DA7" s="39">
        <v>92.56</v>
      </c>
      <c r="DB7" s="39">
        <v>87.74</v>
      </c>
      <c r="DC7" s="39">
        <v>87.91</v>
      </c>
      <c r="DD7" s="39">
        <v>87.28</v>
      </c>
      <c r="DE7" s="39">
        <v>87.41</v>
      </c>
      <c r="DF7" s="39">
        <v>87.08</v>
      </c>
      <c r="DG7" s="39">
        <v>89.8</v>
      </c>
      <c r="DH7" s="39">
        <v>40.28</v>
      </c>
      <c r="DI7" s="39">
        <v>41.89</v>
      </c>
      <c r="DJ7" s="39">
        <v>43.44</v>
      </c>
      <c r="DK7" s="39">
        <v>45</v>
      </c>
      <c r="DL7" s="39">
        <v>46.12</v>
      </c>
      <c r="DM7" s="39">
        <v>46.27</v>
      </c>
      <c r="DN7" s="39">
        <v>46.88</v>
      </c>
      <c r="DO7" s="39">
        <v>46.94</v>
      </c>
      <c r="DP7" s="39">
        <v>47.62</v>
      </c>
      <c r="DQ7" s="39">
        <v>48.55</v>
      </c>
      <c r="DR7" s="39">
        <v>49.59</v>
      </c>
      <c r="DS7" s="39">
        <v>23.48</v>
      </c>
      <c r="DT7" s="39">
        <v>23.94</v>
      </c>
      <c r="DU7" s="39">
        <v>23.84</v>
      </c>
      <c r="DV7" s="39">
        <v>24.29</v>
      </c>
      <c r="DW7" s="39">
        <v>25.36</v>
      </c>
      <c r="DX7" s="39">
        <v>10.93</v>
      </c>
      <c r="DY7" s="39">
        <v>13.39</v>
      </c>
      <c r="DZ7" s="39">
        <v>14.48</v>
      </c>
      <c r="EA7" s="39">
        <v>16.27</v>
      </c>
      <c r="EB7" s="39">
        <v>17.11</v>
      </c>
      <c r="EC7" s="39">
        <v>19.440000000000001</v>
      </c>
      <c r="ED7" s="39">
        <v>0.08</v>
      </c>
      <c r="EE7" s="39">
        <v>0.44</v>
      </c>
      <c r="EF7" s="39">
        <v>0.79</v>
      </c>
      <c r="EG7" s="39">
        <v>0.64</v>
      </c>
      <c r="EH7" s="39">
        <v>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2020-12-04T02:10:02Z</dcterms:created>
  <dcterms:modified xsi:type="dcterms:W3CDTF">2021-02-22T01:42:25Z</dcterms:modified>
  <cp:category/>
</cp:coreProperties>
</file>