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h5OQu1+uepaojzbNRcKSW1NFApAQzdBqwiJT7VzAWjyB6OAuFSt0jDWjwchQqDGQK05ODRT/msi+dQ58xVHBdQ==" workbookSaltValue="Jv/Hc0gkRn//BXyXy9QvLg==" workbookSpinCount="100000" lockStructure="1"/>
  <bookViews>
    <workbookView xWindow="0" yWindow="0" windowWidth="15360" windowHeight="76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<sst xmlns="http://schemas.openxmlformats.org/spreadsheetml/2006/main" count="228" uniqueCount="113">
  <si>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</si>
  <si>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</si>
  <si>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</si>
  <si>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</si>
  <si>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</si>
  <si>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</si>
  <si>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</si>
  <si>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</si>
  <si>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</si>
  <si>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</si>
  <si>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</si>
  <si>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</si>
  <si>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</si>
  <si>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</si>
  <si>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</si>
  <si>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</si>
  <si>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</si>
  <si>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</si>
  <si>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</si>
  <si>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</si>
  <si>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</si>
  <si>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</si>
  <si>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</si>
  <si>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</si>
  <si>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</si>
  <si>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</si>
  <si>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</si>
  <si>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</si>
  <si>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</si>
  <si>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</si>
  <si>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</si>
  <si>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</si>
  <si>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</si>
  <si>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</si>
  <si>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</si>
  <si>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</si>
  <si>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</si>
  <si>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</si>
  <si>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</si>
  <si>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</si>
  <si>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</si>
  <si>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</si>
  <si>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</si>
  <si>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</si>
  <si>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</si>
  <si>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</si>
  <si>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</si>
  <si>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</si>
  <si>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</si>
  <si>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</si>
  <si>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</si>
  <si>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</si>
  <si>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</si>
  <si>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</si>
  <si>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</si>
  <si>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</si>
  <si>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</si>
  <si>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</si>
  <si>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</si>
  <si>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</si>
  <si>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</si>
  <si>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</si>
  <si>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</si>
  <si>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</si>
  <si>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</si>
  <si>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</si>
  <si>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</si>
  <si>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</si>
  <si>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</si>
  <si>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</si>
  <si>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</si>
  <si>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</si>
  <si>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</si>
  <si>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</si>
  <si>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</si>
  <si>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</si>
  <si>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</si>
  <si>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</si>
  <si>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</si>
  <si>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</si>
  <si>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</si>
  <si>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</si>
  <si>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</si>
  <si>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</si>
  <si>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</si>
  <si>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</si>
  <si>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</si>
  <si>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</si>
  <si>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</si>
  <si>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</si>
  <si>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</si>
  <si>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</si>
  <si>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</si>
  <si>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東海市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</si>
  <si>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</si>
  <si>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</si>
  <si>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</si>
  <si>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</si>
  <si>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</si>
  <si>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</si>
  <si>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</si>
  <si>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</si>
  <si>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</si>
  <si>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</si>
  <si>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</si>
  <si>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</si>
  <si>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</si>
  <si>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</si>
  <si>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</si>
  <si>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</si>
  <si>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②管路経年化率は上昇傾向にはありますが、令和元年度で８．４６％と、平均値と比較して低い数値となっており、比較的、法定耐用年数を経過した管路は少なく、早急に更新が必要な経年管路が少ないことがわかります。また、③管路更新率は、年によって数値の変動がありますが、平成２２年度から令和元年度までの１０年間を計画期間とする管路更新計画及び平成３０年度策定の管路耐震化計画に基づき、計画的な更新事業を行っていきます。さらに平成２７年度から、過去に採用されてきた配水管に比べより長期寿命を持つＧＸ形ダクタイル鋳鉄管及び配水用ポリエチレン管を本格的に採用し、配水管路の長寿命化による更新周期の延長を図っています。</t>
    <rPh sb="16" eb="18">
      <t>ジョウショウ</t>
    </rPh>
    <rPh sb="18" eb="20">
      <t>ケイコウ</t>
    </rPh>
    <rPh sb="28" eb="31">
      <t>レイワガン</t>
    </rPh>
    <rPh sb="144" eb="146">
      <t>レイワ</t>
    </rPh>
    <rPh sb="146" eb="147">
      <t>ガン</t>
    </rPh>
    <phoneticPr fontId="4"/>
  </si>
  <si>
    <t>　今後、配水管、ポンプ場等の配水施設の老朽化による更新及び耐震化事業によって多額の費用が見込まれています。その主な財源となる給水収益は、土地区画整理事業等に伴い給水人口が増加傾向にある一方、大口使用者の工業用水への切り替えや、節水型機器の高性能化等による一日一人平均給水量の減少もあり、近年ほぼ横ばいとなっています。将来的には、給水人口が減少に転ずることも予測され、給水収益の減少に伴い厳しい事業運営を強いられることが考えられます。
　この厳しい将来を見据えて、長期的な計画によって事業の安定性や持続性を示すため、平成３０年度に策定した水道事業ビジョン及び経営戦略をもって、健全、効率的な事業運営に努めていく必要があります。また、PDCAサイクルに基づき、令和５年度に計画の見直しを予定しています。</t>
    <rPh sb="68" eb="70">
      <t>トチ</t>
    </rPh>
    <rPh sb="95" eb="97">
      <t>オオグチ</t>
    </rPh>
    <rPh sb="97" eb="100">
      <t>シヨウシャ</t>
    </rPh>
    <rPh sb="101" eb="103">
      <t>コウギョウ</t>
    </rPh>
    <rPh sb="103" eb="105">
      <t>ヨウスイ</t>
    </rPh>
    <rPh sb="107" eb="108">
      <t>キ</t>
    </rPh>
    <rPh sb="109" eb="110">
      <t>カ</t>
    </rPh>
    <rPh sb="169" eb="171">
      <t>ゲンショウ</t>
    </rPh>
    <rPh sb="172" eb="173">
      <t>テン</t>
    </rPh>
    <rPh sb="178" eb="180">
      <t>ヨソク</t>
    </rPh>
    <rPh sb="209" eb="210">
      <t>カンガ</t>
    </rPh>
    <rPh sb="324" eb="325">
      <t>モト</t>
    </rPh>
    <rPh sb="328" eb="330">
      <t>レイワ</t>
    </rPh>
    <rPh sb="331" eb="333">
      <t>ネンド</t>
    </rPh>
    <rPh sb="334" eb="336">
      <t>ケイカク</t>
    </rPh>
    <rPh sb="337" eb="339">
      <t>ミナオ</t>
    </rPh>
    <rPh sb="341" eb="343">
      <t>ヨテイ</t>
    </rPh>
    <phoneticPr fontId="4"/>
  </si>
  <si>
    <r>
      <t>【経営の健全性】①経常収支比率及び⑤料金回収率は令和元年度で１００％を超えており、また②累積欠損金は発生していないため、健全な事業運営ができていると言えます。平成２７年度は、東海ポンプ場の配水池取り壊しによる多額の資産減耗費を計上しており、一時的に①及び⑤の数値が低くなっています。
　③流動比率は１００％を超えていますが、平均値を下回っています。令和元年度はポンプ場配水施設の更新完了によりその未払金が減少したため、指標が上昇し</t>
    </r>
    <r>
      <rPr>
        <sz val="11"/>
        <color theme="1"/>
        <rFont val="ＭＳ ゴシック"/>
        <family val="3"/>
        <charset val="128"/>
      </rPr>
      <t>たもので、今後は横ばいで推移するものと予想されます。</t>
    </r>
    <r>
      <rPr>
        <sz val="11"/>
        <color theme="1"/>
        <rFont val="ＭＳ ゴシック"/>
        <family val="3"/>
        <charset val="128"/>
      </rPr>
      <t xml:space="preserve">
　④企業債残高対給水収益比率は、令和元年度の新規借入により上昇していますが、約１５年間借入れを行っていなかったことから平均値との比較ではかなり低い数値となっています。
【経営の効率性】⑦施設利用率は６０％前後で推移し、平均値より低い数値となっています。しかし、本市の人口は微増傾向であり、年間総配水量もほぼ横ばいであること、併せて最大稼働率は６５％前後で推移していることから、現状はほぼ適切な施設規模であると言えます。
　⑧有収率は平成２７年度から３カ年計画で行った、市内配水区全域の水道本管及び宅地内への引き込み管の漏水調査の成果により、近年上昇し、平均値と比較して、かなり高い数値となっており、施設の稼働状況が十分に収益に反映されていると言えますが、引き続き有収率を維持し、効率的な運営を行っていく必要があります。</t>
    </r>
    <rPh sb="24" eb="26">
      <t>レイワ</t>
    </rPh>
    <rPh sb="26" eb="27">
      <t>ガン</t>
    </rPh>
    <rPh sb="174" eb="176">
      <t>レイワ</t>
    </rPh>
    <rPh sb="176" eb="178">
      <t>ガンネン</t>
    </rPh>
    <rPh sb="178" eb="179">
      <t>ド</t>
    </rPh>
    <rPh sb="183" eb="184">
      <t>バ</t>
    </rPh>
    <rPh sb="191" eb="193">
      <t>カンリョウ</t>
    </rPh>
    <rPh sb="202" eb="204">
      <t>ゲンショウ</t>
    </rPh>
    <rPh sb="209" eb="211">
      <t>シヒョウ</t>
    </rPh>
    <rPh sb="212" eb="214">
      <t>ジョウショウ</t>
    </rPh>
    <rPh sb="220" eb="222">
      <t>コンゴ</t>
    </rPh>
    <rPh sb="223" eb="224">
      <t>ヨコ</t>
    </rPh>
    <rPh sb="227" eb="229">
      <t>スイイ</t>
    </rPh>
    <rPh sb="244" eb="246">
      <t>キギョウ</t>
    </rPh>
    <rPh sb="246" eb="247">
      <t>サイ</t>
    </rPh>
    <rPh sb="247" eb="249">
      <t>ザンダカ</t>
    </rPh>
    <rPh sb="249" eb="250">
      <t>タイ</t>
    </rPh>
    <rPh sb="250" eb="252">
      <t>キュウスイ</t>
    </rPh>
    <rPh sb="252" eb="254">
      <t>シュウエキ</t>
    </rPh>
    <rPh sb="254" eb="256">
      <t>ヒリツ</t>
    </rPh>
    <rPh sb="258" eb="260">
      <t>レイワ</t>
    </rPh>
    <rPh sb="260" eb="261">
      <t>ガン</t>
    </rPh>
    <rPh sb="261" eb="263">
      <t>ネンド</t>
    </rPh>
    <rPh sb="264" eb="266">
      <t>シンキ</t>
    </rPh>
    <rPh sb="266" eb="268">
      <t>カリイレ</t>
    </rPh>
    <rPh sb="271" eb="273">
      <t>ジョウショウ</t>
    </rPh>
    <rPh sb="280" eb="281">
      <t>ヤク</t>
    </rPh>
    <rPh sb="283" eb="285">
      <t>ネンカン</t>
    </rPh>
    <rPh sb="285" eb="287">
      <t>カリイ</t>
    </rPh>
    <rPh sb="289" eb="290">
      <t>オコナ</t>
    </rPh>
    <rPh sb="301" eb="304">
      <t>ヘイキンチ</t>
    </rPh>
    <rPh sb="306" eb="308">
      <t>ヒカク</t>
    </rPh>
    <rPh sb="313" eb="314">
      <t>ヒク</t>
    </rPh>
    <rPh sb="315" eb="317">
      <t>スウチ</t>
    </rPh>
    <rPh sb="372" eb="374">
      <t>ホンシ</t>
    </rPh>
    <rPh sb="375" eb="377">
      <t>ジンコウ</t>
    </rPh>
    <rPh sb="378" eb="380">
      <t>ビゾウ</t>
    </rPh>
    <rPh sb="380" eb="382">
      <t>ケイコウ</t>
    </rPh>
    <rPh sb="386" eb="388">
      <t>ネンカン</t>
    </rPh>
    <rPh sb="388" eb="389">
      <t>ソウ</t>
    </rPh>
    <rPh sb="389" eb="391">
      <t>ハイスイ</t>
    </rPh>
    <rPh sb="391" eb="392">
      <t>リョウ</t>
    </rPh>
    <rPh sb="395" eb="396">
      <t>ヨコ</t>
    </rPh>
    <rPh sb="404" eb="405">
      <t>アワ</t>
    </rPh>
    <rPh sb="416" eb="418">
      <t>ゼンゴ</t>
    </rPh>
    <rPh sb="419" eb="421">
      <t>スイイ</t>
    </rPh>
    <rPh sb="430" eb="432">
      <t>ゲンジョウ</t>
    </rPh>
    <rPh sb="514" eb="516">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</si>
</sst>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1.41</c:v>
                </c:pt>
                <c:pt idx="1">
                  <c:v>1.57</c:v>
                </c:pt>
                <c:pt idx="2">
                  <c:v>0.78</c:v>
                </c:pt>
                <c:pt idx="3">
                  <c:v>1.36</c:v>
                </c:pt>
                <c:pt idx="4">
                  <c:v>1.33</c:v>
                </c:pt>
              </c:numCache>
            </c:numRef>
          </c:val>
          <c:extLst>
            <c:ext xmlns:c16="http://schemas.microsoft.com/office/drawing/2014/chart" uri="{C3380CC4-5D6E-409C-BE32-E72D297353CC}">
              <c16:uniqueId val="{00000000-3AE3-463D-9844-908C71418A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3AE3-463D-9844-908C71418A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59.94</c:v>
                </c:pt>
                <c:pt idx="1">
                  <c:v>59.2</c:v>
                </c:pt>
                <c:pt idx="2">
                  <c:v>59.61</c:v>
                </c:pt>
                <c:pt idx="3">
                  <c:v>59.29</c:v>
                </c:pt>
                <c:pt idx="4">
                  <c:v>58.89</c:v>
                </c:pt>
              </c:numCache>
            </c:numRef>
          </c:val>
          <c:extLst>
            <c:ext xmlns:c16="http://schemas.microsoft.com/office/drawing/2014/chart" uri="{C3380CC4-5D6E-409C-BE32-E72D297353CC}">
              <c16:uniqueId val="{00000000-BB3A-47FD-8C9F-039522160C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BB3A-47FD-8C9F-039522160C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93.23</c:v>
                </c:pt>
                <c:pt idx="1">
                  <c:v>95.24</c:v>
                </c:pt>
                <c:pt idx="2">
                  <c:v>95.03</c:v>
                </c:pt>
                <c:pt idx="3">
                  <c:v>95</c:v>
                </c:pt>
                <c:pt idx="4">
                  <c:v>94.88</c:v>
                </c:pt>
              </c:numCache>
            </c:numRef>
          </c:val>
          <c:extLst>
            <c:ext xmlns:c16="http://schemas.microsoft.com/office/drawing/2014/chart" uri="{C3380CC4-5D6E-409C-BE32-E72D297353CC}">
              <c16:uniqueId val="{00000000-2D02-4C93-B5A4-C2A5E258D4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2D02-4C93-B5A4-C2A5E258D4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104.91</c:v>
                </c:pt>
                <c:pt idx="1">
                  <c:v>111.32</c:v>
                </c:pt>
                <c:pt idx="2">
                  <c:v>112.72</c:v>
                </c:pt>
                <c:pt idx="3">
                  <c:v>112.41</c:v>
                </c:pt>
                <c:pt idx="4">
                  <c:v>112.53</c:v>
                </c:pt>
              </c:numCache>
            </c:numRef>
          </c:val>
          <c:extLst>
            <c:ext xmlns:c16="http://schemas.microsoft.com/office/drawing/2014/chart" uri="{C3380CC4-5D6E-409C-BE32-E72D297353CC}">
              <c16:uniqueId val="{00000000-9D9F-4EA8-BB40-14CD113018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9D9F-4EA8-BB40-14CD113018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40.78</c:v>
                </c:pt>
                <c:pt idx="1">
                  <c:v>41.57</c:v>
                </c:pt>
                <c:pt idx="2">
                  <c:v>42.47</c:v>
                </c:pt>
                <c:pt idx="3">
                  <c:v>43.28</c:v>
                </c:pt>
                <c:pt idx="4">
                  <c:v>42.08</c:v>
                </c:pt>
              </c:numCache>
            </c:numRef>
          </c:val>
          <c:extLst>
            <c:ext xmlns:c16="http://schemas.microsoft.com/office/drawing/2014/chart" uri="{C3380CC4-5D6E-409C-BE32-E72D297353CC}">
              <c16:uniqueId val="{00000000-DF10-4D9B-AC12-4DDD42F34E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DF10-4D9B-AC12-4DDD42F34E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7.64</c:v>
                </c:pt>
                <c:pt idx="1">
                  <c:v>7.07</c:v>
                </c:pt>
                <c:pt idx="2">
                  <c:v>7.47</c:v>
                </c:pt>
                <c:pt idx="3">
                  <c:v>8.3800000000000008</c:v>
                </c:pt>
                <c:pt idx="4">
                  <c:v>8.4600000000000009</c:v>
                </c:pt>
              </c:numCache>
            </c:numRef>
          </c:val>
          <c:extLst>
            <c:ext xmlns:c16="http://schemas.microsoft.com/office/drawing/2014/chart" uri="{C3380CC4-5D6E-409C-BE32-E72D297353CC}">
              <c16:uniqueId val="{00000000-AF96-4807-9143-F1831A832A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AF96-4807-9143-F1831A832A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6A-49BB-8A4E-4C5FE3A787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2F6A-49BB-8A4E-4C5FE3A787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211.52</c:v>
                </c:pt>
                <c:pt idx="1">
                  <c:v>190.28</c:v>
                </c:pt>
                <c:pt idx="2">
                  <c:v>150.05000000000001</c:v>
                </c:pt>
                <c:pt idx="3">
                  <c:v>137.72999999999999</c:v>
                </c:pt>
                <c:pt idx="4">
                  <c:v>218.13</c:v>
                </c:pt>
              </c:numCache>
            </c:numRef>
          </c:val>
          <c:extLst>
            <c:ext xmlns:c16="http://schemas.microsoft.com/office/drawing/2014/chart" uri="{C3380CC4-5D6E-409C-BE32-E72D297353CC}">
              <c16:uniqueId val="{00000000-6E12-4FDC-AEE1-8306AA16D4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6E12-4FDC-AEE1-8306AA16D4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43.89</c:v>
                </c:pt>
                <c:pt idx="1">
                  <c:v>40.29</c:v>
                </c:pt>
                <c:pt idx="2">
                  <c:v>36.6</c:v>
                </c:pt>
                <c:pt idx="3">
                  <c:v>33.450000000000003</c:v>
                </c:pt>
                <c:pt idx="4">
                  <c:v>41.64</c:v>
                </c:pt>
              </c:numCache>
            </c:numRef>
          </c:val>
          <c:extLst>
            <c:ext xmlns:c16="http://schemas.microsoft.com/office/drawing/2014/chart" uri="{C3380CC4-5D6E-409C-BE32-E72D297353CC}">
              <c16:uniqueId val="{00000000-00E0-4C71-97E1-EC999A17BA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00E0-4C71-97E1-EC999A17BA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101.09</c:v>
                </c:pt>
                <c:pt idx="1">
                  <c:v>108.55</c:v>
                </c:pt>
                <c:pt idx="2">
                  <c:v>109.18</c:v>
                </c:pt>
                <c:pt idx="3">
                  <c:v>107.24</c:v>
                </c:pt>
                <c:pt idx="4">
                  <c:v>107.93</c:v>
                </c:pt>
              </c:numCache>
            </c:numRef>
          </c:val>
          <c:extLst>
            <c:ext xmlns:c16="http://schemas.microsoft.com/office/drawing/2014/chart" uri="{C3380CC4-5D6E-409C-BE32-E72D297353CC}">
              <c16:uniqueId val="{00000000-8B7D-4647-93A6-12FD2E7C890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8B7D-4647-93A6-12FD2E7C890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141.47999999999999</c:v>
                </c:pt>
                <c:pt idx="1">
                  <c:v>131.68</c:v>
                </c:pt>
                <c:pt idx="2">
                  <c:v>131.21</c:v>
                </c:pt>
                <c:pt idx="3">
                  <c:v>132.97999999999999</c:v>
                </c:pt>
                <c:pt idx="4">
                  <c:v>131.93</c:v>
                </c:pt>
              </c:numCache>
            </c:numRef>
          </c:val>
          <c:extLst>
            <c:ext xmlns:c16="http://schemas.microsoft.com/office/drawing/2014/chart" uri="{C3380CC4-5D6E-409C-BE32-E72D297353CC}">
              <c16:uniqueId val="{00000000-3A17-4213-B9A8-DBA2C6F82E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3A17-4213-B9A8-DBA2C6F82E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東海市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115058</v>
      </c>
      <c r="AM8" s="71"/>
      <c r="AN8" s="71"/>
      <c r="AO8" s="71"/>
      <c r="AP8" s="71"/>
      <c r="AQ8" s="71"/>
      <c r="AR8" s="71"/>
      <c r="AS8" s="71"/>
      <c r="AT8" s="67">
        <f>データ!$S$6</f>
        <v>43.43</v>
      </c>
      <c r="AU8" s="68"/>
      <c r="AV8" s="68"/>
      <c r="AW8" s="68"/>
      <c r="AX8" s="68"/>
      <c r="AY8" s="68"/>
      <c r="AZ8" s="68"/>
      <c r="BA8" s="68"/>
      <c r="BB8" s="70">
        <f>データ!$T$6</f>
        <v>2649.27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93.9</v>
      </c>
      <c r="J10" s="68"/>
      <c r="K10" s="68"/>
      <c r="L10" s="68"/>
      <c r="M10" s="68"/>
      <c r="N10" s="68"/>
      <c r="O10" s="69"/>
      <c r="P10" s="70">
        <f>データ!$P$6</f>
        <v>99.91</v>
      </c>
      <c r="Q10" s="70"/>
      <c r="R10" s="70"/>
      <c r="S10" s="70"/>
      <c r="T10" s="70"/>
      <c r="U10" s="70"/>
      <c r="V10" s="70"/>
      <c r="W10" s="71">
        <f>データ!$Q$6</f>
        <v>2310</v>
      </c>
      <c r="X10" s="71"/>
      <c r="Y10" s="71"/>
      <c r="Z10" s="71"/>
      <c r="AA10" s="71"/>
      <c r="AB10" s="71"/>
      <c r="AC10" s="71"/>
      <c r="AD10" s="2"/>
      <c r="AE10" s="2"/>
      <c r="AF10" s="2"/>
      <c r="AG10" s="2"/>
      <c r="AH10" s="4"/>
      <c r="AI10" s="4"/>
      <c r="AJ10" s="4"/>
      <c r="AK10" s="4"/>
      <c r="AL10" s="71">
        <f>データ!$U$6</f>
        <v>114794</v>
      </c>
      <c r="AM10" s="71"/>
      <c r="AN10" s="71"/>
      <c r="AO10" s="71"/>
      <c r="AP10" s="71"/>
      <c r="AQ10" s="71"/>
      <c r="AR10" s="71"/>
      <c r="AS10" s="71"/>
      <c r="AT10" s="67">
        <f>データ!$V$6</f>
        <v>43.43</v>
      </c>
      <c r="AU10" s="68"/>
      <c r="AV10" s="68"/>
      <c r="AW10" s="68"/>
      <c r="AX10" s="68"/>
      <c r="AY10" s="68"/>
      <c r="AZ10" s="68"/>
      <c r="BA10" s="68"/>
      <c r="BB10" s="70">
        <f>データ!$W$6</f>
        <v>2643.2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YQYNnAY3QGxPOuVP0XH6SAX2udlfbiB9KoJc1YhY79lc+kDtOoNhPiWaFGJn3VVlgdIjnL08mj9BrAnY6bm9w==" saltValue="u8mSkGw7XhKa6ay6YcBl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232220</v>
      </c>
      <c r="D6" s="34">
        <f t="shared" si="3"/>
        <v>46</v>
      </c>
      <c r="E6" s="34">
        <f t="shared" si="3"/>
        <v>1</v>
      </c>
      <c r="F6" s="34">
        <f t="shared" si="3"/>
        <v>0</v>
      </c>
      <c r="G6" s="34">
        <f t="shared" si="3"/>
        <v>1</v>
      </c>
      <c r="H6" s="34" t="str">
        <f t="shared" si="3"/>
        <v>愛知県　東海市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93.9</v>
      </c>
      <c r="P6" s="35">
        <f t="shared" si="3"/>
        <v>99.91</v>
      </c>
      <c r="Q6" s="35">
        <f t="shared" si="3"/>
        <v>2310</v>
      </c>
      <c r="R6" s="35">
        <f t="shared" si="3"/>
        <v>115058</v>
      </c>
      <c r="S6" s="35">
        <f t="shared" si="3"/>
        <v>43.43</v>
      </c>
      <c r="T6" s="35">
        <f t="shared" si="3"/>
        <v>2649.27</v>
      </c>
      <c r="U6" s="35">
        <f t="shared" si="3"/>
        <v>114794</v>
      </c>
      <c r="V6" s="35">
        <f t="shared" si="3"/>
        <v>43.43</v>
      </c>
      <c r="W6" s="35">
        <f t="shared" si="3"/>
        <v>2643.2</v>
      </c>
      <c r="X6" s="36">
        <f>IF(X7="",NA(),X7)</f>
        <v>104.91</v>
      </c>
      <c r="Y6" s="36">
        <f t="shared" ref="Y6:AG6" si="4">IF(Y7="",NA(),Y7)</f>
        <v>111.32</v>
      </c>
      <c r="Z6" s="36">
        <f t="shared" si="4"/>
        <v>112.72</v>
      </c>
      <c r="AA6" s="36">
        <f t="shared" si="4"/>
        <v>112.41</v>
      </c>
      <c r="AB6" s="36">
        <f t="shared" si="4"/>
        <v>112.53</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211.52</v>
      </c>
      <c r="AU6" s="36">
        <f t="shared" ref="AU6:BC6" si="6">IF(AU7="",NA(),AU7)</f>
        <v>190.28</v>
      </c>
      <c r="AV6" s="36">
        <f t="shared" si="6"/>
        <v>150.05000000000001</v>
      </c>
      <c r="AW6" s="36">
        <f t="shared" si="6"/>
        <v>137.72999999999999</v>
      </c>
      <c r="AX6" s="36">
        <f t="shared" si="6"/>
        <v>218.13</v>
      </c>
      <c r="AY6" s="36">
        <f t="shared" si="6"/>
        <v>352.05</v>
      </c>
      <c r="AZ6" s="36">
        <f t="shared" si="6"/>
        <v>349.04</v>
      </c>
      <c r="BA6" s="36">
        <f t="shared" si="6"/>
        <v>337.49</v>
      </c>
      <c r="BB6" s="36">
        <f t="shared" si="6"/>
        <v>335.6</v>
      </c>
      <c r="BC6" s="36">
        <f t="shared" si="6"/>
        <v>358.91</v>
      </c>
      <c r="BD6" s="35" t="str">
        <f>IF(BD7="","",IF(BD7="-","【-】","【"&amp;SUBSTITUTE(TEXT(BD7,"#,##0.00"),"-","△")&amp;"】"))</f>
        <v>【264.97】</v>
      </c>
      <c r="BE6" s="36">
        <f>IF(BE7="",NA(),BE7)</f>
        <v>43.89</v>
      </c>
      <c r="BF6" s="36">
        <f t="shared" ref="BF6:BN6" si="7">IF(BF7="",NA(),BF7)</f>
        <v>40.29</v>
      </c>
      <c r="BG6" s="36">
        <f t="shared" si="7"/>
        <v>36.6</v>
      </c>
      <c r="BH6" s="36">
        <f t="shared" si="7"/>
        <v>33.450000000000003</v>
      </c>
      <c r="BI6" s="36">
        <f t="shared" si="7"/>
        <v>41.64</v>
      </c>
      <c r="BJ6" s="36">
        <f t="shared" si="7"/>
        <v>250.76</v>
      </c>
      <c r="BK6" s="36">
        <f t="shared" si="7"/>
        <v>254.54</v>
      </c>
      <c r="BL6" s="36">
        <f t="shared" si="7"/>
        <v>265.92</v>
      </c>
      <c r="BM6" s="36">
        <f t="shared" si="7"/>
        <v>258.26</v>
      </c>
      <c r="BN6" s="36">
        <f t="shared" si="7"/>
        <v>247.27</v>
      </c>
      <c r="BO6" s="35" t="str">
        <f>IF(BO7="","",IF(BO7="-","【-】","【"&amp;SUBSTITUTE(TEXT(BO7,"#,##0.00"),"-","△")&amp;"】"))</f>
        <v>【266.61】</v>
      </c>
      <c r="BP6" s="36">
        <f>IF(BP7="",NA(),BP7)</f>
        <v>101.09</v>
      </c>
      <c r="BQ6" s="36">
        <f t="shared" ref="BQ6:BY6" si="8">IF(BQ7="",NA(),BQ7)</f>
        <v>108.55</v>
      </c>
      <c r="BR6" s="36">
        <f t="shared" si="8"/>
        <v>109.18</v>
      </c>
      <c r="BS6" s="36">
        <f t="shared" si="8"/>
        <v>107.24</v>
      </c>
      <c r="BT6" s="36">
        <f t="shared" si="8"/>
        <v>107.93</v>
      </c>
      <c r="BU6" s="36">
        <f t="shared" si="8"/>
        <v>106.69</v>
      </c>
      <c r="BV6" s="36">
        <f t="shared" si="8"/>
        <v>106.52</v>
      </c>
      <c r="BW6" s="36">
        <f t="shared" si="8"/>
        <v>105.86</v>
      </c>
      <c r="BX6" s="36">
        <f t="shared" si="8"/>
        <v>106.07</v>
      </c>
      <c r="BY6" s="36">
        <f t="shared" si="8"/>
        <v>105.34</v>
      </c>
      <c r="BZ6" s="35" t="str">
        <f>IF(BZ7="","",IF(BZ7="-","【-】","【"&amp;SUBSTITUTE(TEXT(BZ7,"#,##0.00"),"-","△")&amp;"】"))</f>
        <v>【103.24】</v>
      </c>
      <c r="CA6" s="36">
        <f>IF(CA7="",NA(),CA7)</f>
        <v>141.47999999999999</v>
      </c>
      <c r="CB6" s="36">
        <f t="shared" ref="CB6:CJ6" si="9">IF(CB7="",NA(),CB7)</f>
        <v>131.68</v>
      </c>
      <c r="CC6" s="36">
        <f t="shared" si="9"/>
        <v>131.21</v>
      </c>
      <c r="CD6" s="36">
        <f t="shared" si="9"/>
        <v>132.97999999999999</v>
      </c>
      <c r="CE6" s="36">
        <f t="shared" si="9"/>
        <v>131.93</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59.94</v>
      </c>
      <c r="CM6" s="36">
        <f t="shared" ref="CM6:CU6" si="10">IF(CM7="",NA(),CM7)</f>
        <v>59.2</v>
      </c>
      <c r="CN6" s="36">
        <f t="shared" si="10"/>
        <v>59.61</v>
      </c>
      <c r="CO6" s="36">
        <f t="shared" si="10"/>
        <v>59.29</v>
      </c>
      <c r="CP6" s="36">
        <f t="shared" si="10"/>
        <v>58.89</v>
      </c>
      <c r="CQ6" s="36">
        <f t="shared" si="10"/>
        <v>62.26</v>
      </c>
      <c r="CR6" s="36">
        <f t="shared" si="10"/>
        <v>62.1</v>
      </c>
      <c r="CS6" s="36">
        <f t="shared" si="10"/>
        <v>62.38</v>
      </c>
      <c r="CT6" s="36">
        <f t="shared" si="10"/>
        <v>62.83</v>
      </c>
      <c r="CU6" s="36">
        <f t="shared" si="10"/>
        <v>62.05</v>
      </c>
      <c r="CV6" s="35" t="str">
        <f>IF(CV7="","",IF(CV7="-","【-】","【"&amp;SUBSTITUTE(TEXT(CV7,"#,##0.00"),"-","△")&amp;"】"))</f>
        <v>【60.00】</v>
      </c>
      <c r="CW6" s="36">
        <f>IF(CW7="",NA(),CW7)</f>
        <v>93.23</v>
      </c>
      <c r="CX6" s="36">
        <f t="shared" ref="CX6:DF6" si="11">IF(CX7="",NA(),CX7)</f>
        <v>95.24</v>
      </c>
      <c r="CY6" s="36">
        <f t="shared" si="11"/>
        <v>95.03</v>
      </c>
      <c r="CZ6" s="36">
        <f t="shared" si="11"/>
        <v>95</v>
      </c>
      <c r="DA6" s="36">
        <f t="shared" si="11"/>
        <v>94.88</v>
      </c>
      <c r="DB6" s="36">
        <f t="shared" si="11"/>
        <v>89.5</v>
      </c>
      <c r="DC6" s="36">
        <f t="shared" si="11"/>
        <v>89.52</v>
      </c>
      <c r="DD6" s="36">
        <f t="shared" si="11"/>
        <v>89.17</v>
      </c>
      <c r="DE6" s="36">
        <f t="shared" si="11"/>
        <v>88.86</v>
      </c>
      <c r="DF6" s="36">
        <f t="shared" si="11"/>
        <v>89.11</v>
      </c>
      <c r="DG6" s="35" t="str">
        <f>IF(DG7="","",IF(DG7="-","【-】","【"&amp;SUBSTITUTE(TEXT(DG7,"#,##0.00"),"-","△")&amp;"】"))</f>
        <v>【89.80】</v>
      </c>
      <c r="DH6" s="36">
        <f>IF(DH7="",NA(),DH7)</f>
        <v>40.78</v>
      </c>
      <c r="DI6" s="36">
        <f t="shared" ref="DI6:DQ6" si="12">IF(DI7="",NA(),DI7)</f>
        <v>41.57</v>
      </c>
      <c r="DJ6" s="36">
        <f t="shared" si="12"/>
        <v>42.47</v>
      </c>
      <c r="DK6" s="36">
        <f t="shared" si="12"/>
        <v>43.28</v>
      </c>
      <c r="DL6" s="36">
        <f t="shared" si="12"/>
        <v>42.08</v>
      </c>
      <c r="DM6" s="36">
        <f t="shared" si="12"/>
        <v>45.89</v>
      </c>
      <c r="DN6" s="36">
        <f t="shared" si="12"/>
        <v>46.58</v>
      </c>
      <c r="DO6" s="36">
        <f t="shared" si="12"/>
        <v>46.99</v>
      </c>
      <c r="DP6" s="36">
        <f t="shared" si="12"/>
        <v>47.89</v>
      </c>
      <c r="DQ6" s="36">
        <f t="shared" si="12"/>
        <v>48.69</v>
      </c>
      <c r="DR6" s="35" t="str">
        <f>IF(DR7="","",IF(DR7="-","【-】","【"&amp;SUBSTITUTE(TEXT(DR7,"#,##0.00"),"-","△")&amp;"】"))</f>
        <v>【49.59】</v>
      </c>
      <c r="DS6" s="36">
        <f>IF(DS7="",NA(),DS7)</f>
        <v>7.64</v>
      </c>
      <c r="DT6" s="36">
        <f t="shared" ref="DT6:EB6" si="13">IF(DT7="",NA(),DT7)</f>
        <v>7.07</v>
      </c>
      <c r="DU6" s="36">
        <f t="shared" si="13"/>
        <v>7.47</v>
      </c>
      <c r="DV6" s="36">
        <f t="shared" si="13"/>
        <v>8.3800000000000008</v>
      </c>
      <c r="DW6" s="36">
        <f t="shared" si="13"/>
        <v>8.4600000000000009</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1.41</v>
      </c>
      <c r="EE6" s="36">
        <f t="shared" ref="EE6:EM6" si="14">IF(EE7="",NA(),EE7)</f>
        <v>1.57</v>
      </c>
      <c r="EF6" s="36">
        <f t="shared" si="14"/>
        <v>0.78</v>
      </c>
      <c r="EG6" s="36">
        <f t="shared" si="14"/>
        <v>1.36</v>
      </c>
      <c r="EH6" s="36">
        <f t="shared" si="14"/>
        <v>1.33</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232220</v>
      </c>
      <c r="D7" s="38">
        <v>46</v>
      </c>
      <c r="E7" s="38">
        <v>1</v>
      </c>
      <c r="F7" s="38">
        <v>0</v>
      </c>
      <c r="G7" s="38">
        <v>1</v>
      </c>
      <c r="H7" s="38" t="s">
        <v>93</v>
      </c>
      <c r="I7" s="38" t="s">
        <v>94</v>
      </c>
      <c r="J7" s="38" t="s">
        <v>95</v>
      </c>
      <c r="K7" s="38" t="s">
        <v>96</v>
      </c>
      <c r="L7" s="38" t="s">
        <v>97</v>
      </c>
      <c r="M7" s="38" t="s">
        <v>98</v>
      </c>
      <c r="N7" s="39" t="s">
        <v>99</v>
      </c>
      <c r="O7" s="39">
        <v>93.9</v>
      </c>
      <c r="P7" s="39">
        <v>99.91</v>
      </c>
      <c r="Q7" s="39">
        <v>2310</v>
      </c>
      <c r="R7" s="39">
        <v>115058</v>
      </c>
      <c r="S7" s="39">
        <v>43.43</v>
      </c>
      <c r="T7" s="39">
        <v>2649.27</v>
      </c>
      <c r="U7" s="39">
        <v>114794</v>
      </c>
      <c r="V7" s="39">
        <v>43.43</v>
      </c>
      <c r="W7" s="39">
        <v>2643.2</v>
      </c>
      <c r="X7" s="39">
        <v>104.91</v>
      </c>
      <c r="Y7" s="39">
        <v>111.32</v>
      </c>
      <c r="Z7" s="39">
        <v>112.72</v>
      </c>
      <c r="AA7" s="39">
        <v>112.41</v>
      </c>
      <c r="AB7" s="39">
        <v>112.53</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211.52</v>
      </c>
      <c r="AU7" s="39">
        <v>190.28</v>
      </c>
      <c r="AV7" s="39">
        <v>150.05000000000001</v>
      </c>
      <c r="AW7" s="39">
        <v>137.72999999999999</v>
      </c>
      <c r="AX7" s="39">
        <v>218.13</v>
      </c>
      <c r="AY7" s="39">
        <v>352.05</v>
      </c>
      <c r="AZ7" s="39">
        <v>349.04</v>
      </c>
      <c r="BA7" s="39">
        <v>337.49</v>
      </c>
      <c r="BB7" s="39">
        <v>335.6</v>
      </c>
      <c r="BC7" s="39">
        <v>358.91</v>
      </c>
      <c r="BD7" s="39">
        <v>264.97000000000003</v>
      </c>
      <c r="BE7" s="39">
        <v>43.89</v>
      </c>
      <c r="BF7" s="39">
        <v>40.29</v>
      </c>
      <c r="BG7" s="39">
        <v>36.6</v>
      </c>
      <c r="BH7" s="39">
        <v>33.450000000000003</v>
      </c>
      <c r="BI7" s="39">
        <v>41.64</v>
      </c>
      <c r="BJ7" s="39">
        <v>250.76</v>
      </c>
      <c r="BK7" s="39">
        <v>254.54</v>
      </c>
      <c r="BL7" s="39">
        <v>265.92</v>
      </c>
      <c r="BM7" s="39">
        <v>258.26</v>
      </c>
      <c r="BN7" s="39">
        <v>247.27</v>
      </c>
      <c r="BO7" s="39">
        <v>266.61</v>
      </c>
      <c r="BP7" s="39">
        <v>101.09</v>
      </c>
      <c r="BQ7" s="39">
        <v>108.55</v>
      </c>
      <c r="BR7" s="39">
        <v>109.18</v>
      </c>
      <c r="BS7" s="39">
        <v>107.24</v>
      </c>
      <c r="BT7" s="39">
        <v>107.93</v>
      </c>
      <c r="BU7" s="39">
        <v>106.69</v>
      </c>
      <c r="BV7" s="39">
        <v>106.52</v>
      </c>
      <c r="BW7" s="39">
        <v>105.86</v>
      </c>
      <c r="BX7" s="39">
        <v>106.07</v>
      </c>
      <c r="BY7" s="39">
        <v>105.34</v>
      </c>
      <c r="BZ7" s="39">
        <v>103.24</v>
      </c>
      <c r="CA7" s="39">
        <v>141.47999999999999</v>
      </c>
      <c r="CB7" s="39">
        <v>131.68</v>
      </c>
      <c r="CC7" s="39">
        <v>131.21</v>
      </c>
      <c r="CD7" s="39">
        <v>132.97999999999999</v>
      </c>
      <c r="CE7" s="39">
        <v>131.93</v>
      </c>
      <c r="CF7" s="39">
        <v>154.91999999999999</v>
      </c>
      <c r="CG7" s="39">
        <v>155.80000000000001</v>
      </c>
      <c r="CH7" s="39">
        <v>158.58000000000001</v>
      </c>
      <c r="CI7" s="39">
        <v>159.22</v>
      </c>
      <c r="CJ7" s="39">
        <v>159.6</v>
      </c>
      <c r="CK7" s="39">
        <v>168.38</v>
      </c>
      <c r="CL7" s="39">
        <v>59.94</v>
      </c>
      <c r="CM7" s="39">
        <v>59.2</v>
      </c>
      <c r="CN7" s="39">
        <v>59.61</v>
      </c>
      <c r="CO7" s="39">
        <v>59.29</v>
      </c>
      <c r="CP7" s="39">
        <v>58.89</v>
      </c>
      <c r="CQ7" s="39">
        <v>62.26</v>
      </c>
      <c r="CR7" s="39">
        <v>62.1</v>
      </c>
      <c r="CS7" s="39">
        <v>62.38</v>
      </c>
      <c r="CT7" s="39">
        <v>62.83</v>
      </c>
      <c r="CU7" s="39">
        <v>62.05</v>
      </c>
      <c r="CV7" s="39">
        <v>60</v>
      </c>
      <c r="CW7" s="39">
        <v>93.23</v>
      </c>
      <c r="CX7" s="39">
        <v>95.24</v>
      </c>
      <c r="CY7" s="39">
        <v>95.03</v>
      </c>
      <c r="CZ7" s="39">
        <v>95</v>
      </c>
      <c r="DA7" s="39">
        <v>94.88</v>
      </c>
      <c r="DB7" s="39">
        <v>89.5</v>
      </c>
      <c r="DC7" s="39">
        <v>89.52</v>
      </c>
      <c r="DD7" s="39">
        <v>89.17</v>
      </c>
      <c r="DE7" s="39">
        <v>88.86</v>
      </c>
      <c r="DF7" s="39">
        <v>89.11</v>
      </c>
      <c r="DG7" s="39">
        <v>89.8</v>
      </c>
      <c r="DH7" s="39">
        <v>40.78</v>
      </c>
      <c r="DI7" s="39">
        <v>41.57</v>
      </c>
      <c r="DJ7" s="39">
        <v>42.47</v>
      </c>
      <c r="DK7" s="39">
        <v>43.28</v>
      </c>
      <c r="DL7" s="39">
        <v>42.08</v>
      </c>
      <c r="DM7" s="39">
        <v>45.89</v>
      </c>
      <c r="DN7" s="39">
        <v>46.58</v>
      </c>
      <c r="DO7" s="39">
        <v>46.99</v>
      </c>
      <c r="DP7" s="39">
        <v>47.89</v>
      </c>
      <c r="DQ7" s="39">
        <v>48.69</v>
      </c>
      <c r="DR7" s="39">
        <v>49.59</v>
      </c>
      <c r="DS7" s="39">
        <v>7.64</v>
      </c>
      <c r="DT7" s="39">
        <v>7.07</v>
      </c>
      <c r="DU7" s="39">
        <v>7.47</v>
      </c>
      <c r="DV7" s="39">
        <v>8.3800000000000008</v>
      </c>
      <c r="DW7" s="39">
        <v>8.4600000000000009</v>
      </c>
      <c r="DX7" s="39">
        <v>13.14</v>
      </c>
      <c r="DY7" s="39">
        <v>14.45</v>
      </c>
      <c r="DZ7" s="39">
        <v>15.83</v>
      </c>
      <c r="EA7" s="39">
        <v>16.899999999999999</v>
      </c>
      <c r="EB7" s="39">
        <v>18.260000000000002</v>
      </c>
      <c r="EC7" s="39">
        <v>19.440000000000001</v>
      </c>
      <c r="ED7" s="39">
        <v>1.41</v>
      </c>
      <c r="EE7" s="39">
        <v>1.57</v>
      </c>
      <c r="EF7" s="39">
        <v>0.78</v>
      </c>
      <c r="EG7" s="39">
        <v>1.36</v>
      </c>
      <c r="EH7" s="39">
        <v>1.33</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2021-02-08T06:12:15Z</cp:lastPrinted>
  <dcterms:created xsi:type="dcterms:W3CDTF">2020-12-04T02:10:06Z</dcterms:created>
  <dcterms:modified xsi:type="dcterms:W3CDTF">2021-02-08T06:12:17Z</dcterms:modified>
  <cp:category/>
</cp:coreProperties>
</file>