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111309900\Desktop\経営比較分析表\"/>
    </mc:Choice>
  </mc:AlternateContent>
  <workbookProtection workbookAlgorithmName="SHA-512" workbookHashValue="A8wDz00sStPmicf3wRwqSarr0XzSaRw/Z+Xs8kEi3UpwkCMQO5K7173qLoAU66JazYqZJiR9Ir70ZQw43OkSfQ==" workbookSaltValue="hFkvopgMvf+PonP50yaGyw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J85" i="4"/>
  <c r="I85" i="4"/>
  <c r="H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<sst xmlns="http://schemas.openxmlformats.org/spreadsheetml/2006/main" count="228" uniqueCount="113">
  <si>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</si>
  <si>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</si>
  <si>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</si>
  <si>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</si>
  <si>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</si>
  <si>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</si>
  <si>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</si>
  <si>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</si>
  <si>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</si>
  <si>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</si>
  <si>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</si>
  <si>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</si>
  <si>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</si>
  <si>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</si>
  <si>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</si>
  <si>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</si>
  <si>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</si>
  <si>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</si>
  <si>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</si>
  <si>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</si>
  <si>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</si>
  <si>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</si>
  <si>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</si>
  <si>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</si>
  <si>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</si>
  <si>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</si>
  <si>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</si>
  <si>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</si>
  <si>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</si>
  <si>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</si>
  <si>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</si>
  <si>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</si>
  <si>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</si>
  <si>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</si>
  <si>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</si>
  <si>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</si>
  <si>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</si>
  <si>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</si>
  <si>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</si>
  <si>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</si>
  <si>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</si>
  <si>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</si>
  <si>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</si>
  <si>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</si>
  <si>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</si>
  <si>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</si>
  <si>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</si>
  <si>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</si>
  <si>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</si>
  <si>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</si>
  <si>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</si>
  <si>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</si>
  <si>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</si>
  <si>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</si>
  <si>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</si>
  <si>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</si>
  <si>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</si>
  <si>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</si>
  <si>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</si>
  <si>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</si>
  <si>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</si>
  <si>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</si>
  <si>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</si>
  <si>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</si>
  <si>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</si>
  <si>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</si>
  <si>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</si>
  <si>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</si>
  <si>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</si>
  <si>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</si>
  <si>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</si>
  <si>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</si>
  <si>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</si>
  <si>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</si>
  <si>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</si>
  <si>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</si>
  <si>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</si>
  <si>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</si>
  <si>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</si>
  <si>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</si>
  <si>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</si>
  <si>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</si>
  <si>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</si>
  <si>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</si>
  <si>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</si>
  <si>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</si>
  <si>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</si>
  <si>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</si>
  <si>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</si>
  <si>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</si>
  <si>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</si>
  <si>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</si>
  <si>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</si>
  <si>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愛知県　大府市</t>
  </si>
  <si>
    <t>法適用</t>
  </si>
  <si>
    <t>水道事業</t>
  </si>
  <si>
    <t>末端給水事業</t>
  </si>
  <si>
    <t>A4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</si>
  <si>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</si>
  <si>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</si>
  <si>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</si>
  <si>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</si>
  <si>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</si>
  <si>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</si>
  <si>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</si>
  <si>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</si>
  <si>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</si>
  <si>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</si>
  <si>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</si>
  <si>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</si>
  <si>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①有形固定資産減価償却率は、前年度に比べ施設の更新が若干減少したため、増加しています。今後とも計画的に更新を進めていきます。
②管路経年化率は、平均値よりは低い数値ですが、過去よりも数値が高くなっており、管路の老朽化が進んでいます。平成23年度から令和2年度を計画期間とする配水管路耐震化計画に基づき、特に幹線管路の耐震化に重点を置きながら、老朽管の更新を進めていきます。
③管路更新率は、配水管路耐震化計画の更新ピークが過ぎたため、過去よりも数値が低くなっていますが、平均値よりも高い水準を維持し、積極的に管路の更新を行っています。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7">
      <t>ゼンネンド</t>
    </rPh>
    <rPh sb="18" eb="19">
      <t>クラ</t>
    </rPh>
    <rPh sb="20" eb="22">
      <t>シセツ</t>
    </rPh>
    <rPh sb="23" eb="25">
      <t>コウシン</t>
    </rPh>
    <rPh sb="26" eb="28">
      <t>ジャッカン</t>
    </rPh>
    <rPh sb="28" eb="30">
      <t>ゲンショウ</t>
    </rPh>
    <rPh sb="35" eb="37">
      <t>ゾウカ</t>
    </rPh>
    <rPh sb="43" eb="45">
      <t>コンゴ</t>
    </rPh>
    <rPh sb="47" eb="50">
      <t>ケイカクテキ</t>
    </rPh>
    <rPh sb="51" eb="53">
      <t>コウシン</t>
    </rPh>
    <rPh sb="54" eb="55">
      <t>スス</t>
    </rPh>
    <rPh sb="64" eb="66">
      <t>カンロ</t>
    </rPh>
    <rPh sb="66" eb="69">
      <t>ケイネンカ</t>
    </rPh>
    <rPh sb="69" eb="70">
      <t>リツ</t>
    </rPh>
    <rPh sb="72" eb="75">
      <t>ヘイキンチ</t>
    </rPh>
    <rPh sb="78" eb="79">
      <t>ヒク</t>
    </rPh>
    <rPh sb="80" eb="82">
      <t>スウチ</t>
    </rPh>
    <rPh sb="86" eb="88">
      <t>カコ</t>
    </rPh>
    <rPh sb="91" eb="93">
      <t>スウチ</t>
    </rPh>
    <rPh sb="94" eb="95">
      <t>タカ</t>
    </rPh>
    <rPh sb="102" eb="104">
      <t>カンロ</t>
    </rPh>
    <rPh sb="105" eb="108">
      <t>ロウキュウカ</t>
    </rPh>
    <rPh sb="109" eb="110">
      <t>スス</t>
    </rPh>
    <rPh sb="116" eb="118">
      <t>ヘイセイ</t>
    </rPh>
    <rPh sb="120" eb="121">
      <t>ネン</t>
    </rPh>
    <rPh sb="121" eb="122">
      <t>ド</t>
    </rPh>
    <rPh sb="124" eb="126">
      <t>レイワ</t>
    </rPh>
    <rPh sb="127" eb="129">
      <t>ネンド</t>
    </rPh>
    <rPh sb="130" eb="132">
      <t>ケイカク</t>
    </rPh>
    <rPh sb="132" eb="134">
      <t>キカン</t>
    </rPh>
    <rPh sb="137" eb="140">
      <t>ハイスイカン</t>
    </rPh>
    <rPh sb="140" eb="141">
      <t>ロ</t>
    </rPh>
    <rPh sb="141" eb="144">
      <t>タイシンカ</t>
    </rPh>
    <rPh sb="144" eb="146">
      <t>ケイカク</t>
    </rPh>
    <rPh sb="147" eb="148">
      <t>モト</t>
    </rPh>
    <rPh sb="151" eb="152">
      <t>トク</t>
    </rPh>
    <rPh sb="153" eb="155">
      <t>カンセン</t>
    </rPh>
    <rPh sb="155" eb="157">
      <t>カンロ</t>
    </rPh>
    <rPh sb="158" eb="161">
      <t>タイシンカ</t>
    </rPh>
    <rPh sb="162" eb="164">
      <t>ジュウテン</t>
    </rPh>
    <rPh sb="165" eb="166">
      <t>オ</t>
    </rPh>
    <rPh sb="171" eb="173">
      <t>ロウキュウ</t>
    </rPh>
    <rPh sb="173" eb="174">
      <t>カン</t>
    </rPh>
    <rPh sb="175" eb="177">
      <t>コウシン</t>
    </rPh>
    <rPh sb="178" eb="179">
      <t>スス</t>
    </rPh>
    <rPh sb="188" eb="190">
      <t>カンロ</t>
    </rPh>
    <rPh sb="190" eb="192">
      <t>コウシン</t>
    </rPh>
    <rPh sb="192" eb="193">
      <t>リツ</t>
    </rPh>
    <rPh sb="195" eb="198">
      <t>ハイスイカン</t>
    </rPh>
    <rPh sb="198" eb="199">
      <t>ロ</t>
    </rPh>
    <rPh sb="199" eb="202">
      <t>タイシンカ</t>
    </rPh>
    <rPh sb="202" eb="204">
      <t>ケイカク</t>
    </rPh>
    <rPh sb="205" eb="207">
      <t>コウシン</t>
    </rPh>
    <rPh sb="211" eb="212">
      <t>ス</t>
    </rPh>
    <rPh sb="217" eb="219">
      <t>カコ</t>
    </rPh>
    <rPh sb="222" eb="224">
      <t>スウチ</t>
    </rPh>
    <rPh sb="225" eb="226">
      <t>ヒク</t>
    </rPh>
    <rPh sb="235" eb="238">
      <t>ヘイキンチ</t>
    </rPh>
    <rPh sb="241" eb="242">
      <t>タカ</t>
    </rPh>
    <rPh sb="243" eb="245">
      <t>スイジュン</t>
    </rPh>
    <rPh sb="246" eb="248">
      <t>イジ</t>
    </rPh>
    <rPh sb="250" eb="253">
      <t>セッキョクテキ</t>
    </rPh>
    <rPh sb="254" eb="256">
      <t>カンロ</t>
    </rPh>
    <rPh sb="257" eb="259">
      <t>コウシン</t>
    </rPh>
    <rPh sb="260" eb="261">
      <t>オコナ</t>
    </rPh>
    <phoneticPr fontId="4"/>
  </si>
  <si>
    <t>①経常収支比率は、平成26年度の2回目の料金改定実施後、平均値よりも高い数値を維持しています。また、⑤料金回収率も100％以上となっており、今後も健全経営を維持できる見込みです。
②累積欠損金比率は、令和元年度においても純利益を計上しているため、0%を維持しています。
③流動比率は、平均よりも高い数値となっています。施設や管路の更新が前年度に比べて減少したことに伴い、現金・預金が増加及び未払金が減少したため、前年度より数値が上昇しています。
④企業債残高対給水収益比率は、近年、企業債の借入れを行っていないため、年々減少しています。
⑥給水原価、⑦施設利用率及び⑧有収率は、平均値よりも良好な数値となっており、施設を有効に利用して、効率的な事業経営を行っています。</t>
    <rPh sb="1" eb="3">
      <t>ケイジョウ</t>
    </rPh>
    <rPh sb="3" eb="5">
      <t>シュウシ</t>
    </rPh>
    <rPh sb="5" eb="7">
      <t>ヒリツ</t>
    </rPh>
    <rPh sb="9" eb="11">
      <t>ヘイセイ</t>
    </rPh>
    <rPh sb="13" eb="15">
      <t>ネンド</t>
    </rPh>
    <rPh sb="17" eb="19">
      <t>カイメ</t>
    </rPh>
    <rPh sb="20" eb="22">
      <t>リョウキン</t>
    </rPh>
    <rPh sb="22" eb="24">
      <t>カイテイ</t>
    </rPh>
    <rPh sb="24" eb="26">
      <t>ジッシ</t>
    </rPh>
    <rPh sb="26" eb="27">
      <t>ゴ</t>
    </rPh>
    <rPh sb="28" eb="31">
      <t>ヘイキンチ</t>
    </rPh>
    <rPh sb="34" eb="35">
      <t>タカ</t>
    </rPh>
    <rPh sb="36" eb="38">
      <t>スウチ</t>
    </rPh>
    <rPh sb="39" eb="41">
      <t>イジ</t>
    </rPh>
    <rPh sb="51" eb="53">
      <t>リョウキン</t>
    </rPh>
    <rPh sb="53" eb="55">
      <t>カイシュウ</t>
    </rPh>
    <rPh sb="55" eb="56">
      <t>リツ</t>
    </rPh>
    <rPh sb="61" eb="63">
      <t>イジョウ</t>
    </rPh>
    <rPh sb="70" eb="72">
      <t>コンゴ</t>
    </rPh>
    <rPh sb="73" eb="75">
      <t>ケンゼン</t>
    </rPh>
    <rPh sb="75" eb="77">
      <t>ケイエイ</t>
    </rPh>
    <rPh sb="78" eb="80">
      <t>イジ</t>
    </rPh>
    <rPh sb="83" eb="85">
      <t>ミコ</t>
    </rPh>
    <rPh sb="91" eb="93">
      <t>ルイセキ</t>
    </rPh>
    <rPh sb="93" eb="95">
      <t>ケッソン</t>
    </rPh>
    <rPh sb="95" eb="96">
      <t>キン</t>
    </rPh>
    <rPh sb="96" eb="98">
      <t>ヒリツ</t>
    </rPh>
    <rPh sb="100" eb="102">
      <t>レイワ</t>
    </rPh>
    <rPh sb="102" eb="103">
      <t>ガン</t>
    </rPh>
    <rPh sb="103" eb="105">
      <t>ネンド</t>
    </rPh>
    <rPh sb="110" eb="113">
      <t>ジュンリエキ</t>
    </rPh>
    <rPh sb="114" eb="116">
      <t>ケイジョウ</t>
    </rPh>
    <rPh sb="126" eb="128">
      <t>イジ</t>
    </rPh>
    <rPh sb="136" eb="138">
      <t>リュウドウ</t>
    </rPh>
    <rPh sb="138" eb="140">
      <t>ヒリツ</t>
    </rPh>
    <rPh sb="142" eb="144">
      <t>ヘイキン</t>
    </rPh>
    <rPh sb="147" eb="148">
      <t>タカ</t>
    </rPh>
    <rPh sb="149" eb="151">
      <t>スウチ</t>
    </rPh>
    <rPh sb="159" eb="161">
      <t>シセツ</t>
    </rPh>
    <rPh sb="162" eb="164">
      <t>カンロ</t>
    </rPh>
    <rPh sb="165" eb="167">
      <t>コウシン</t>
    </rPh>
    <rPh sb="168" eb="171">
      <t>ゼンネンド</t>
    </rPh>
    <rPh sb="172" eb="173">
      <t>クラ</t>
    </rPh>
    <rPh sb="175" eb="177">
      <t>ゲンショウ</t>
    </rPh>
    <rPh sb="182" eb="183">
      <t>トモナ</t>
    </rPh>
    <rPh sb="185" eb="187">
      <t>ゲンキン</t>
    </rPh>
    <rPh sb="188" eb="190">
      <t>ヨキン</t>
    </rPh>
    <rPh sb="191" eb="193">
      <t>ゾウカ</t>
    </rPh>
    <rPh sb="193" eb="194">
      <t>オヨ</t>
    </rPh>
    <rPh sb="195" eb="198">
      <t>ミバライキン</t>
    </rPh>
    <rPh sb="199" eb="201">
      <t>ゲンショウ</t>
    </rPh>
    <rPh sb="206" eb="209">
      <t>ゼンネンド</t>
    </rPh>
    <rPh sb="211" eb="213">
      <t>スウチ</t>
    </rPh>
    <rPh sb="214" eb="216">
      <t>ジョウショウ</t>
    </rPh>
    <rPh sb="224" eb="226">
      <t>キギョウ</t>
    </rPh>
    <rPh sb="226" eb="227">
      <t>サイ</t>
    </rPh>
    <rPh sb="227" eb="229">
      <t>ザンダカ</t>
    </rPh>
    <rPh sb="229" eb="230">
      <t>タイ</t>
    </rPh>
    <rPh sb="230" eb="232">
      <t>キュウスイ</t>
    </rPh>
    <rPh sb="232" eb="234">
      <t>シュウエキ</t>
    </rPh>
    <rPh sb="234" eb="236">
      <t>ヒリツ</t>
    </rPh>
    <rPh sb="238" eb="240">
      <t>キンネン</t>
    </rPh>
    <rPh sb="241" eb="243">
      <t>キギョウ</t>
    </rPh>
    <rPh sb="243" eb="244">
      <t>サイ</t>
    </rPh>
    <rPh sb="245" eb="247">
      <t>カリイ</t>
    </rPh>
    <rPh sb="249" eb="250">
      <t>オコナ</t>
    </rPh>
    <rPh sb="258" eb="260">
      <t>ネンネン</t>
    </rPh>
    <rPh sb="260" eb="262">
      <t>ゲンショウ</t>
    </rPh>
    <rPh sb="270" eb="272">
      <t>キュウスイ</t>
    </rPh>
    <rPh sb="272" eb="274">
      <t>ゲンカ</t>
    </rPh>
    <rPh sb="276" eb="278">
      <t>シセツ</t>
    </rPh>
    <rPh sb="278" eb="280">
      <t>リヨウ</t>
    </rPh>
    <rPh sb="280" eb="281">
      <t>リツ</t>
    </rPh>
    <rPh sb="281" eb="282">
      <t>オヨ</t>
    </rPh>
    <rPh sb="284" eb="287">
      <t>ユウシュウリツ</t>
    </rPh>
    <rPh sb="289" eb="291">
      <t>ヘイキン</t>
    </rPh>
    <rPh sb="291" eb="292">
      <t>アタイ</t>
    </rPh>
    <rPh sb="295" eb="297">
      <t>リョウコウ</t>
    </rPh>
    <rPh sb="298" eb="300">
      <t>スウチ</t>
    </rPh>
    <rPh sb="307" eb="309">
      <t>シセツ</t>
    </rPh>
    <rPh sb="310" eb="312">
      <t>ユウコウ</t>
    </rPh>
    <rPh sb="313" eb="315">
      <t>リヨウ</t>
    </rPh>
    <rPh sb="318" eb="321">
      <t>コウリツテキ</t>
    </rPh>
    <rPh sb="322" eb="324">
      <t>ジギョウ</t>
    </rPh>
    <rPh sb="324" eb="326">
      <t>ケイエイ</t>
    </rPh>
    <rPh sb="327" eb="328">
      <t>オコナ</t>
    </rPh>
    <phoneticPr fontId="4"/>
  </si>
  <si>
    <t>過去に水道料金を改定したため、すべての数値で平均よりも良好な数値となっており、健全で効率的な経営を行っていることがわかります。
また、管路経年化率と管路更新率については、平均値より良好な水準を維持しておりますが、管路経年化率は上昇傾向に、管路更新率は下降傾向にあり、老朽化が進んでいるため、今後も、積極的に更新を行い、良好な水準を維持していきます。
令和元年度は現金・預金が増加しましたが、今後も施設及び管路の更新費用が増加する見込みです。中長期的な財政計画を随時見直し、健全な経営を維持しつつ、施設及び管路の更新を計画的に進めます。経営戦略は令和2年度に改訂する予定です。</t>
    <rPh sb="0" eb="2">
      <t>カコ</t>
    </rPh>
    <rPh sb="3" eb="5">
      <t>スイドウ</t>
    </rPh>
    <rPh sb="5" eb="7">
      <t>リョウキン</t>
    </rPh>
    <rPh sb="8" eb="10">
      <t>カイテイ</t>
    </rPh>
    <rPh sb="19" eb="21">
      <t>スウチ</t>
    </rPh>
    <rPh sb="22" eb="24">
      <t>ヘイキン</t>
    </rPh>
    <rPh sb="27" eb="29">
      <t>リョウコウ</t>
    </rPh>
    <rPh sb="30" eb="32">
      <t>スウチ</t>
    </rPh>
    <rPh sb="39" eb="41">
      <t>ケンゼン</t>
    </rPh>
    <rPh sb="42" eb="45">
      <t>コウリツテキ</t>
    </rPh>
    <rPh sb="46" eb="48">
      <t>ケイエイ</t>
    </rPh>
    <rPh sb="49" eb="50">
      <t>オコナ</t>
    </rPh>
    <rPh sb="67" eb="69">
      <t>カンロ</t>
    </rPh>
    <rPh sb="69" eb="72">
      <t>ケイネンカ</t>
    </rPh>
    <rPh sb="72" eb="73">
      <t>リツ</t>
    </rPh>
    <rPh sb="74" eb="76">
      <t>カンロ</t>
    </rPh>
    <rPh sb="76" eb="78">
      <t>コウシン</t>
    </rPh>
    <rPh sb="78" eb="79">
      <t>リツ</t>
    </rPh>
    <rPh sb="85" eb="88">
      <t>ヘイキンチ</t>
    </rPh>
    <rPh sb="90" eb="92">
      <t>リョウコウ</t>
    </rPh>
    <rPh sb="93" eb="95">
      <t>スイジュン</t>
    </rPh>
    <rPh sb="96" eb="98">
      <t>イジ</t>
    </rPh>
    <rPh sb="106" eb="108">
      <t>カンロ</t>
    </rPh>
    <rPh sb="108" eb="111">
      <t>ケイネンカ</t>
    </rPh>
    <rPh sb="111" eb="112">
      <t>リツ</t>
    </rPh>
    <rPh sb="113" eb="115">
      <t>ジョウショウ</t>
    </rPh>
    <rPh sb="115" eb="117">
      <t>ケイコウ</t>
    </rPh>
    <rPh sb="119" eb="121">
      <t>カンロ</t>
    </rPh>
    <rPh sb="121" eb="123">
      <t>コウシン</t>
    </rPh>
    <rPh sb="123" eb="124">
      <t>リツ</t>
    </rPh>
    <rPh sb="125" eb="127">
      <t>カコウ</t>
    </rPh>
    <rPh sb="127" eb="129">
      <t>ケイコウ</t>
    </rPh>
    <rPh sb="133" eb="136">
      <t>ロウキュウカ</t>
    </rPh>
    <rPh sb="137" eb="138">
      <t>スス</t>
    </rPh>
    <rPh sb="145" eb="147">
      <t>コンゴ</t>
    </rPh>
    <rPh sb="149" eb="152">
      <t>セッキョクテキ</t>
    </rPh>
    <rPh sb="153" eb="155">
      <t>コウシン</t>
    </rPh>
    <rPh sb="156" eb="157">
      <t>オコナ</t>
    </rPh>
    <rPh sb="159" eb="161">
      <t>リョウコウ</t>
    </rPh>
    <rPh sb="162" eb="164">
      <t>スイジュン</t>
    </rPh>
    <rPh sb="165" eb="167">
      <t>イジ</t>
    </rPh>
    <rPh sb="175" eb="177">
      <t>レイワ</t>
    </rPh>
    <rPh sb="177" eb="179">
      <t>ガンネン</t>
    </rPh>
    <rPh sb="179" eb="180">
      <t>ド</t>
    </rPh>
    <rPh sb="181" eb="183">
      <t>ゲンキン</t>
    </rPh>
    <rPh sb="184" eb="186">
      <t>ヨキン</t>
    </rPh>
    <rPh sb="187" eb="189">
      <t>ゾウカ</t>
    </rPh>
    <rPh sb="195" eb="197">
      <t>コンゴ</t>
    </rPh>
    <rPh sb="198" eb="200">
      <t>シセツ</t>
    </rPh>
    <rPh sb="200" eb="201">
      <t>オヨ</t>
    </rPh>
    <rPh sb="202" eb="204">
      <t>カンロ</t>
    </rPh>
    <rPh sb="205" eb="207">
      <t>コウシン</t>
    </rPh>
    <rPh sb="207" eb="209">
      <t>ヒヨウ</t>
    </rPh>
    <rPh sb="210" eb="212">
      <t>ゾウカ</t>
    </rPh>
    <rPh sb="214" eb="216">
      <t>ミコ</t>
    </rPh>
    <rPh sb="220" eb="224">
      <t>チュウチョウキテキ</t>
    </rPh>
    <rPh sb="225" eb="227">
      <t>ザイセイ</t>
    </rPh>
    <rPh sb="227" eb="229">
      <t>ケイカク</t>
    </rPh>
    <rPh sb="230" eb="232">
      <t>ズイジ</t>
    </rPh>
    <rPh sb="232" eb="234">
      <t>ミナオ</t>
    </rPh>
    <rPh sb="236" eb="238">
      <t>ケンゼン</t>
    </rPh>
    <rPh sb="239" eb="241">
      <t>ケイエイ</t>
    </rPh>
    <rPh sb="242" eb="244">
      <t>イジ</t>
    </rPh>
    <rPh sb="248" eb="250">
      <t>シセツ</t>
    </rPh>
    <rPh sb="250" eb="251">
      <t>オヨ</t>
    </rPh>
    <rPh sb="252" eb="254">
      <t>カンロ</t>
    </rPh>
    <rPh sb="255" eb="257">
      <t>コウシン</t>
    </rPh>
    <rPh sb="258" eb="261">
      <t>ケイカクテキ</t>
    </rPh>
    <rPh sb="262" eb="263">
      <t>スス</t>
    </rPh>
    <rPh sb="267" eb="269">
      <t>ケイエイ</t>
    </rPh>
    <rPh sb="269" eb="271">
      <t>センリャク</t>
    </rPh>
    <rPh sb="272" eb="274">
      <t>レイワ</t>
    </rPh>
    <rPh sb="275" eb="277">
      <t>ネンド</t>
    </rPh>
    <rPh sb="278" eb="280">
      <t>カイテイ</t>
    </rPh>
    <rPh sb="282" eb="284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</si>
</sst>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2.34</c:v>
                </c:pt>
                <c:pt idx="1">
                  <c:v>2.71</c:v>
                </c:pt>
                <c:pt idx="2">
                  <c:v>2.0499999999999998</c:v>
                </c:pt>
                <c:pt idx="3">
                  <c:v>1.62</c:v>
                </c:pt>
                <c:pt idx="4">
                  <c:v>1.52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72-4768-8A93-4319A1D64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0.71</c:v>
                </c:pt>
                <c:pt idx="1">
                  <c:v>0.71</c:v>
                </c:pt>
                <c:pt idx="2">
                  <c:v>0.75</c:v>
                </c:pt>
                <c:pt idx="3">
                  <c:v>0.63</c:v>
                </c:pt>
                <c:pt idx="4">
                  <c:v>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72-4768-8A93-4319A1D64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78.27</c:v>
                </c:pt>
                <c:pt idx="1">
                  <c:v>79.08</c:v>
                </c:pt>
                <c:pt idx="2">
                  <c:v>79.66</c:v>
                </c:pt>
                <c:pt idx="3">
                  <c:v>79.77</c:v>
                </c:pt>
                <c:pt idx="4">
                  <c:v>79.58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8C-407A-9EB0-602513B7C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59.34</c:v>
                </c:pt>
                <c:pt idx="1">
                  <c:v>59.11</c:v>
                </c:pt>
                <c:pt idx="2">
                  <c:v>59.74</c:v>
                </c:pt>
                <c:pt idx="3">
                  <c:v>59.46</c:v>
                </c:pt>
                <c:pt idx="4">
                  <c:v>59.51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8C-407A-9EB0-602513B7C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96.43</c:v>
                </c:pt>
                <c:pt idx="1">
                  <c:v>96.89</c:v>
                </c:pt>
                <c:pt idx="2">
                  <c:v>96.88</c:v>
                </c:pt>
                <c:pt idx="3">
                  <c:v>97.35</c:v>
                </c:pt>
                <c:pt idx="4">
                  <c:v>96.83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B0-4597-B0D0-5D4BD2D0F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87.74</c:v>
                </c:pt>
                <c:pt idx="1">
                  <c:v>87.91</c:v>
                </c:pt>
                <c:pt idx="2">
                  <c:v>87.28</c:v>
                </c:pt>
                <c:pt idx="3">
                  <c:v>87.41</c:v>
                </c:pt>
                <c:pt idx="4">
                  <c:v>87.08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B0-4597-B0D0-5D4BD2D0F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129.19999999999999</c:v>
                </c:pt>
                <c:pt idx="1">
                  <c:v>130.30000000000001</c:v>
                </c:pt>
                <c:pt idx="2">
                  <c:v>131.28</c:v>
                </c:pt>
                <c:pt idx="3">
                  <c:v>127.5</c:v>
                </c:pt>
                <c:pt idx="4">
                  <c:v>125.98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A-4376-BFB3-280A33E31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112.69</c:v>
                </c:pt>
                <c:pt idx="1">
                  <c:v>113.16</c:v>
                </c:pt>
                <c:pt idx="2">
                  <c:v>112.15</c:v>
                </c:pt>
                <c:pt idx="3">
                  <c:v>111.44</c:v>
                </c:pt>
                <c:pt idx="4">
                  <c:v>111.17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7A-4376-BFB3-280A33E31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41.36</c:v>
                </c:pt>
                <c:pt idx="1">
                  <c:v>38.97</c:v>
                </c:pt>
                <c:pt idx="2">
                  <c:v>39.65</c:v>
                </c:pt>
                <c:pt idx="3">
                  <c:v>38.79</c:v>
                </c:pt>
                <c:pt idx="4">
                  <c:v>39.75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87-44C2-88E1-E09190659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46.27</c:v>
                </c:pt>
                <c:pt idx="1">
                  <c:v>46.88</c:v>
                </c:pt>
                <c:pt idx="2">
                  <c:v>46.94</c:v>
                </c:pt>
                <c:pt idx="3">
                  <c:v>47.62</c:v>
                </c:pt>
                <c:pt idx="4">
                  <c:v>48.55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87-44C2-88E1-E09190659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5.76</c:v>
                </c:pt>
                <c:pt idx="1">
                  <c:v>6.85</c:v>
                </c:pt>
                <c:pt idx="2">
                  <c:v>7.76</c:v>
                </c:pt>
                <c:pt idx="3">
                  <c:v>9.11</c:v>
                </c:pt>
                <c:pt idx="4">
                  <c:v>9.66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E-4385-ACF3-46D7A39F1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10.93</c:v>
                </c:pt>
                <c:pt idx="1">
                  <c:v>13.39</c:v>
                </c:pt>
                <c:pt idx="2">
                  <c:v>14.48</c:v>
                </c:pt>
                <c:pt idx="3">
                  <c:v>16.27</c:v>
                </c:pt>
                <c:pt idx="4">
                  <c:v>17.11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2E-4385-ACF3-46D7A39F1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A8-4226-B011-6ED1EA093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0.54</c:v>
                </c:pt>
                <c:pt idx="1">
                  <c:v>0.68</c:v>
                </c:pt>
                <c:pt idx="2">
                  <c:v>1</c:v>
                </c:pt>
                <c:pt idx="3">
                  <c:v>1.03</c:v>
                </c:pt>
                <c:pt idx="4">
                  <c:v>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A8-4226-B011-6ED1EA093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763.68</c:v>
                </c:pt>
                <c:pt idx="1">
                  <c:v>391.43</c:v>
                </c:pt>
                <c:pt idx="2">
                  <c:v>579.64</c:v>
                </c:pt>
                <c:pt idx="3">
                  <c:v>281.61</c:v>
                </c:pt>
                <c:pt idx="4">
                  <c:v>686.88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E-47DA-8104-D61291F98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346.59</c:v>
                </c:pt>
                <c:pt idx="1">
                  <c:v>357.82</c:v>
                </c:pt>
                <c:pt idx="2">
                  <c:v>355.5</c:v>
                </c:pt>
                <c:pt idx="3">
                  <c:v>349.83</c:v>
                </c:pt>
                <c:pt idx="4">
                  <c:v>360.86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9E-47DA-8104-D61291F98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73.69</c:v>
                </c:pt>
                <c:pt idx="1">
                  <c:v>66.31</c:v>
                </c:pt>
                <c:pt idx="2">
                  <c:v>59.47</c:v>
                </c:pt>
                <c:pt idx="3">
                  <c:v>53.4</c:v>
                </c:pt>
                <c:pt idx="4">
                  <c:v>48.51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4-46D4-A67E-8B1446928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312.02999999999997</c:v>
                </c:pt>
                <c:pt idx="1">
                  <c:v>307.45999999999998</c:v>
                </c:pt>
                <c:pt idx="2">
                  <c:v>312.58</c:v>
                </c:pt>
                <c:pt idx="3">
                  <c:v>314.87</c:v>
                </c:pt>
                <c:pt idx="4">
                  <c:v>309.27999999999997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B4-46D4-A67E-8B1446928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125.69</c:v>
                </c:pt>
                <c:pt idx="1">
                  <c:v>129.28</c:v>
                </c:pt>
                <c:pt idx="2">
                  <c:v>129.66</c:v>
                </c:pt>
                <c:pt idx="3">
                  <c:v>124.95</c:v>
                </c:pt>
                <c:pt idx="4">
                  <c:v>123.11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47-4120-A509-14C272637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105.71</c:v>
                </c:pt>
                <c:pt idx="1">
                  <c:v>106.01</c:v>
                </c:pt>
                <c:pt idx="2">
                  <c:v>104.57</c:v>
                </c:pt>
                <c:pt idx="3">
                  <c:v>103.54</c:v>
                </c:pt>
                <c:pt idx="4">
                  <c:v>103.32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47-4120-A509-14C272637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138.68</c:v>
                </c:pt>
                <c:pt idx="1">
                  <c:v>134.68</c:v>
                </c:pt>
                <c:pt idx="2">
                  <c:v>134.49</c:v>
                </c:pt>
                <c:pt idx="3">
                  <c:v>139.93</c:v>
                </c:pt>
                <c:pt idx="4">
                  <c:v>141.68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D8-44E9-A1F7-8AB842A59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162.15</c:v>
                </c:pt>
                <c:pt idx="1">
                  <c:v>162.24</c:v>
                </c:pt>
                <c:pt idx="2">
                  <c:v>165.47</c:v>
                </c:pt>
                <c:pt idx="3">
                  <c:v>167.46</c:v>
                </c:pt>
                <c:pt idx="4">
                  <c:v>168.56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D8-44E9-A1F7-8AB842A59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【266.61】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【168.38】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愛知県　大府市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A4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>
        <f>データ!$R$6</f>
        <v>92761</v>
      </c>
      <c r="AM8" s="61"/>
      <c r="AN8" s="61"/>
      <c r="AO8" s="61"/>
      <c r="AP8" s="61"/>
      <c r="AQ8" s="61"/>
      <c r="AR8" s="61"/>
      <c r="AS8" s="61"/>
      <c r="AT8" s="52">
        <f>データ!$S$6</f>
        <v>33.659999999999997</v>
      </c>
      <c r="AU8" s="53"/>
      <c r="AV8" s="53"/>
      <c r="AW8" s="53"/>
      <c r="AX8" s="53"/>
      <c r="AY8" s="53"/>
      <c r="AZ8" s="53"/>
      <c r="BA8" s="53"/>
      <c r="BB8" s="54">
        <f>データ!$T$6</f>
        <v>2755.82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94.71</v>
      </c>
      <c r="J10" s="53"/>
      <c r="K10" s="53"/>
      <c r="L10" s="53"/>
      <c r="M10" s="53"/>
      <c r="N10" s="53"/>
      <c r="O10" s="64"/>
      <c r="P10" s="54">
        <f>データ!$P$6</f>
        <v>99.99</v>
      </c>
      <c r="Q10" s="54"/>
      <c r="R10" s="54"/>
      <c r="S10" s="54"/>
      <c r="T10" s="54"/>
      <c r="U10" s="54"/>
      <c r="V10" s="54"/>
      <c r="W10" s="61">
        <f>データ!$Q$6</f>
        <v>2860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92664</v>
      </c>
      <c r="AM10" s="61"/>
      <c r="AN10" s="61"/>
      <c r="AO10" s="61"/>
      <c r="AP10" s="61"/>
      <c r="AQ10" s="61"/>
      <c r="AR10" s="61"/>
      <c r="AS10" s="61"/>
      <c r="AT10" s="52">
        <f>データ!$V$6</f>
        <v>33.659999999999997</v>
      </c>
      <c r="AU10" s="53"/>
      <c r="AV10" s="53"/>
      <c r="AW10" s="53"/>
      <c r="AX10" s="53"/>
      <c r="AY10" s="53"/>
      <c r="AZ10" s="53"/>
      <c r="BA10" s="53"/>
      <c r="BB10" s="54">
        <f>データ!$W$6</f>
        <v>2752.94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87" t="s">
        <v>111</v>
      </c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9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87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9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87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9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87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9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87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9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87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9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87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9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87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9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87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9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87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9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87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9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87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9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87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9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87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9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87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9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87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9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87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9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87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9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87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9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87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9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87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9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87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9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87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9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87"/>
      <c r="BM39" s="88"/>
      <c r="BN39" s="88"/>
      <c r="BO39" s="88"/>
      <c r="BP39" s="88"/>
      <c r="BQ39" s="88"/>
      <c r="BR39" s="88"/>
      <c r="BS39" s="88"/>
      <c r="BT39" s="88"/>
      <c r="BU39" s="88"/>
      <c r="BV39" s="88"/>
      <c r="BW39" s="88"/>
      <c r="BX39" s="88"/>
      <c r="BY39" s="88"/>
      <c r="BZ39" s="89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87"/>
      <c r="BM40" s="88"/>
      <c r="BN40" s="88"/>
      <c r="BO40" s="88"/>
      <c r="BP40" s="88"/>
      <c r="BQ40" s="88"/>
      <c r="BR40" s="88"/>
      <c r="BS40" s="88"/>
      <c r="BT40" s="88"/>
      <c r="BU40" s="88"/>
      <c r="BV40" s="88"/>
      <c r="BW40" s="88"/>
      <c r="BX40" s="88"/>
      <c r="BY40" s="88"/>
      <c r="BZ40" s="89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87"/>
      <c r="BM41" s="88"/>
      <c r="BN41" s="88"/>
      <c r="BO41" s="88"/>
      <c r="BP41" s="88"/>
      <c r="BQ41" s="88"/>
      <c r="BR41" s="88"/>
      <c r="BS41" s="88"/>
      <c r="BT41" s="88"/>
      <c r="BU41" s="88"/>
      <c r="BV41" s="88"/>
      <c r="BW41" s="88"/>
      <c r="BX41" s="88"/>
      <c r="BY41" s="88"/>
      <c r="BZ41" s="89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87"/>
      <c r="BM42" s="88"/>
      <c r="BN42" s="88"/>
      <c r="BO42" s="88"/>
      <c r="BP42" s="88"/>
      <c r="BQ42" s="88"/>
      <c r="BR42" s="88"/>
      <c r="BS42" s="88"/>
      <c r="BT42" s="88"/>
      <c r="BU42" s="88"/>
      <c r="BV42" s="88"/>
      <c r="BW42" s="88"/>
      <c r="BX42" s="88"/>
      <c r="BY42" s="88"/>
      <c r="BZ42" s="89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87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  <c r="BX43" s="88"/>
      <c r="BY43" s="88"/>
      <c r="BZ43" s="89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87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9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87" t="s">
        <v>110</v>
      </c>
      <c r="BM47" s="88"/>
      <c r="BN47" s="88"/>
      <c r="BO47" s="88"/>
      <c r="BP47" s="88"/>
      <c r="BQ47" s="88"/>
      <c r="BR47" s="88"/>
      <c r="BS47" s="88"/>
      <c r="BT47" s="88"/>
      <c r="BU47" s="88"/>
      <c r="BV47" s="88"/>
      <c r="BW47" s="88"/>
      <c r="BX47" s="88"/>
      <c r="BY47" s="88"/>
      <c r="BZ47" s="89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87"/>
      <c r="BM48" s="88"/>
      <c r="BN48" s="88"/>
      <c r="BO48" s="88"/>
      <c r="BP48" s="88"/>
      <c r="BQ48" s="88"/>
      <c r="BR48" s="88"/>
      <c r="BS48" s="88"/>
      <c r="BT48" s="88"/>
      <c r="BU48" s="88"/>
      <c r="BV48" s="88"/>
      <c r="BW48" s="88"/>
      <c r="BX48" s="88"/>
      <c r="BY48" s="88"/>
      <c r="BZ48" s="89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87"/>
      <c r="BM49" s="88"/>
      <c r="BN49" s="88"/>
      <c r="BO49" s="88"/>
      <c r="BP49" s="88"/>
      <c r="BQ49" s="88"/>
      <c r="BR49" s="88"/>
      <c r="BS49" s="88"/>
      <c r="BT49" s="88"/>
      <c r="BU49" s="88"/>
      <c r="BV49" s="88"/>
      <c r="BW49" s="88"/>
      <c r="BX49" s="88"/>
      <c r="BY49" s="88"/>
      <c r="BZ49" s="89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87"/>
      <c r="BM50" s="88"/>
      <c r="BN50" s="88"/>
      <c r="BO50" s="88"/>
      <c r="BP50" s="88"/>
      <c r="BQ50" s="88"/>
      <c r="BR50" s="88"/>
      <c r="BS50" s="88"/>
      <c r="BT50" s="88"/>
      <c r="BU50" s="88"/>
      <c r="BV50" s="88"/>
      <c r="BW50" s="88"/>
      <c r="BX50" s="88"/>
      <c r="BY50" s="88"/>
      <c r="BZ50" s="89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87"/>
      <c r="BM51" s="88"/>
      <c r="BN51" s="88"/>
      <c r="BO51" s="88"/>
      <c r="BP51" s="88"/>
      <c r="BQ51" s="88"/>
      <c r="BR51" s="88"/>
      <c r="BS51" s="88"/>
      <c r="BT51" s="88"/>
      <c r="BU51" s="88"/>
      <c r="BV51" s="88"/>
      <c r="BW51" s="88"/>
      <c r="BX51" s="88"/>
      <c r="BY51" s="88"/>
      <c r="BZ51" s="89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87"/>
      <c r="BM52" s="88"/>
      <c r="BN52" s="88"/>
      <c r="BO52" s="88"/>
      <c r="BP52" s="88"/>
      <c r="BQ52" s="88"/>
      <c r="BR52" s="88"/>
      <c r="BS52" s="88"/>
      <c r="BT52" s="88"/>
      <c r="BU52" s="88"/>
      <c r="BV52" s="88"/>
      <c r="BW52" s="88"/>
      <c r="BX52" s="88"/>
      <c r="BY52" s="88"/>
      <c r="BZ52" s="89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87"/>
      <c r="BM53" s="88"/>
      <c r="BN53" s="88"/>
      <c r="BO53" s="88"/>
      <c r="BP53" s="88"/>
      <c r="BQ53" s="88"/>
      <c r="BR53" s="88"/>
      <c r="BS53" s="88"/>
      <c r="BT53" s="88"/>
      <c r="BU53" s="88"/>
      <c r="BV53" s="88"/>
      <c r="BW53" s="88"/>
      <c r="BX53" s="88"/>
      <c r="BY53" s="88"/>
      <c r="BZ53" s="89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87"/>
      <c r="BM54" s="88"/>
      <c r="BN54" s="88"/>
      <c r="BO54" s="88"/>
      <c r="BP54" s="88"/>
      <c r="BQ54" s="88"/>
      <c r="BR54" s="88"/>
      <c r="BS54" s="88"/>
      <c r="BT54" s="88"/>
      <c r="BU54" s="88"/>
      <c r="BV54" s="88"/>
      <c r="BW54" s="88"/>
      <c r="BX54" s="88"/>
      <c r="BY54" s="88"/>
      <c r="BZ54" s="89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87"/>
      <c r="BM55" s="88"/>
      <c r="BN55" s="88"/>
      <c r="BO55" s="88"/>
      <c r="BP55" s="88"/>
      <c r="BQ55" s="88"/>
      <c r="BR55" s="88"/>
      <c r="BS55" s="88"/>
      <c r="BT55" s="88"/>
      <c r="BU55" s="88"/>
      <c r="BV55" s="88"/>
      <c r="BW55" s="88"/>
      <c r="BX55" s="88"/>
      <c r="BY55" s="88"/>
      <c r="BZ55" s="89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87"/>
      <c r="BM56" s="88"/>
      <c r="BN56" s="88"/>
      <c r="BO56" s="88"/>
      <c r="BP56" s="88"/>
      <c r="BQ56" s="88"/>
      <c r="BR56" s="88"/>
      <c r="BS56" s="88"/>
      <c r="BT56" s="88"/>
      <c r="BU56" s="88"/>
      <c r="BV56" s="88"/>
      <c r="BW56" s="88"/>
      <c r="BX56" s="88"/>
      <c r="BY56" s="88"/>
      <c r="BZ56" s="89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87"/>
      <c r="BM57" s="88"/>
      <c r="BN57" s="88"/>
      <c r="BO57" s="88"/>
      <c r="BP57" s="88"/>
      <c r="BQ57" s="88"/>
      <c r="BR57" s="88"/>
      <c r="BS57" s="88"/>
      <c r="BT57" s="88"/>
      <c r="BU57" s="88"/>
      <c r="BV57" s="88"/>
      <c r="BW57" s="88"/>
      <c r="BX57" s="88"/>
      <c r="BY57" s="88"/>
      <c r="BZ57" s="89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87"/>
      <c r="BM58" s="88"/>
      <c r="BN58" s="88"/>
      <c r="BO58" s="88"/>
      <c r="BP58" s="88"/>
      <c r="BQ58" s="88"/>
      <c r="BR58" s="88"/>
      <c r="BS58" s="88"/>
      <c r="BT58" s="88"/>
      <c r="BU58" s="88"/>
      <c r="BV58" s="88"/>
      <c r="BW58" s="88"/>
      <c r="BX58" s="88"/>
      <c r="BY58" s="88"/>
      <c r="BZ58" s="89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87"/>
      <c r="BM59" s="88"/>
      <c r="BN59" s="88"/>
      <c r="BO59" s="88"/>
      <c r="BP59" s="88"/>
      <c r="BQ59" s="88"/>
      <c r="BR59" s="88"/>
      <c r="BS59" s="88"/>
      <c r="BT59" s="88"/>
      <c r="BU59" s="88"/>
      <c r="BV59" s="88"/>
      <c r="BW59" s="88"/>
      <c r="BX59" s="88"/>
      <c r="BY59" s="88"/>
      <c r="BZ59" s="89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87"/>
      <c r="BM60" s="88"/>
      <c r="BN60" s="88"/>
      <c r="BO60" s="88"/>
      <c r="BP60" s="88"/>
      <c r="BQ60" s="88"/>
      <c r="BR60" s="88"/>
      <c r="BS60" s="88"/>
      <c r="BT60" s="88"/>
      <c r="BU60" s="88"/>
      <c r="BV60" s="88"/>
      <c r="BW60" s="88"/>
      <c r="BX60" s="88"/>
      <c r="BY60" s="88"/>
      <c r="BZ60" s="89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87"/>
      <c r="BM61" s="88"/>
      <c r="BN61" s="88"/>
      <c r="BO61" s="88"/>
      <c r="BP61" s="88"/>
      <c r="BQ61" s="88"/>
      <c r="BR61" s="88"/>
      <c r="BS61" s="88"/>
      <c r="BT61" s="88"/>
      <c r="BU61" s="88"/>
      <c r="BV61" s="88"/>
      <c r="BW61" s="88"/>
      <c r="BX61" s="88"/>
      <c r="BY61" s="88"/>
      <c r="BZ61" s="89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87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9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87"/>
      <c r="BM63" s="88"/>
      <c r="BN63" s="88"/>
      <c r="BO63" s="88"/>
      <c r="BP63" s="88"/>
      <c r="BQ63" s="88"/>
      <c r="BR63" s="88"/>
      <c r="BS63" s="88"/>
      <c r="BT63" s="88"/>
      <c r="BU63" s="88"/>
      <c r="BV63" s="88"/>
      <c r="BW63" s="88"/>
      <c r="BX63" s="88"/>
      <c r="BY63" s="88"/>
      <c r="BZ63" s="89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112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【112.01】</v>
      </c>
      <c r="F85" s="27" t="str">
        <f>データ!AS6</f>
        <v>【1.08】</v>
      </c>
      <c r="G85" s="27" t="str">
        <f>データ!BD6</f>
        <v>【264.97】</v>
      </c>
      <c r="H85" s="27" t="str">
        <f>データ!BO6</f>
        <v>【266.61】</v>
      </c>
      <c r="I85" s="27" t="str">
        <f>データ!BZ6</f>
        <v>【103.24】</v>
      </c>
      <c r="J85" s="27" t="str">
        <f>データ!CK6</f>
        <v>【168.38】</v>
      </c>
      <c r="K85" s="27" t="str">
        <f>データ!CV6</f>
        <v>【60.00】</v>
      </c>
      <c r="L85" s="27" t="str">
        <f>データ!DG6</f>
        <v>【89.80】</v>
      </c>
      <c r="M85" s="27" t="str">
        <f>データ!DR6</f>
        <v>【49.59】</v>
      </c>
      <c r="N85" s="27" t="str">
        <f>データ!EC6</f>
        <v>【19.44】</v>
      </c>
      <c r="O85" s="27" t="str">
        <f>データ!EN6</f>
        <v>【0.68】</v>
      </c>
    </row>
  </sheetData>
  <sheetProtection algorithmName="SHA-512" hashValue="hgbMCCiEH+6Y8357YiTODNM4dyt/34RNcwFvPIwVB09StKIW2xY38cMTK/pnP0SiRokKfXSwlQIJczZHMKcYdw==" saltValue="MK0ugOV//e2zyrEIPP51pg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91" t="s">
        <v>50</v>
      </c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3"/>
      <c r="X3" s="97" t="s">
        <v>51</v>
      </c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 t="s">
        <v>52</v>
      </c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4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6"/>
      <c r="X4" s="90" t="s">
        <v>54</v>
      </c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 t="s">
        <v>55</v>
      </c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 t="s">
        <v>56</v>
      </c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 t="s">
        <v>57</v>
      </c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 t="s">
        <v>58</v>
      </c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 t="s">
        <v>59</v>
      </c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 t="s">
        <v>60</v>
      </c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 t="s">
        <v>61</v>
      </c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 t="s">
        <v>62</v>
      </c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 t="s">
        <v>63</v>
      </c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 t="s">
        <v>64</v>
      </c>
      <c r="EE4" s="90"/>
      <c r="EF4" s="90"/>
      <c r="EG4" s="90"/>
      <c r="EH4" s="90"/>
      <c r="EI4" s="90"/>
      <c r="EJ4" s="90"/>
      <c r="EK4" s="90"/>
      <c r="EL4" s="90"/>
      <c r="EM4" s="90"/>
      <c r="EN4" s="90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2019</v>
      </c>
      <c r="C6" s="34">
        <f t="shared" ref="C6:W6" si="3">C7</f>
        <v>232238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愛知県　大府市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A4</v>
      </c>
      <c r="M6" s="34" t="str">
        <f t="shared" si="3"/>
        <v>非設置</v>
      </c>
      <c r="N6" s="35" t="str">
        <f t="shared" si="3"/>
        <v>-</v>
      </c>
      <c r="O6" s="35">
        <f t="shared" si="3"/>
        <v>94.71</v>
      </c>
      <c r="P6" s="35">
        <f t="shared" si="3"/>
        <v>99.99</v>
      </c>
      <c r="Q6" s="35">
        <f t="shared" si="3"/>
        <v>2860</v>
      </c>
      <c r="R6" s="35">
        <f t="shared" si="3"/>
        <v>92761</v>
      </c>
      <c r="S6" s="35">
        <f t="shared" si="3"/>
        <v>33.659999999999997</v>
      </c>
      <c r="T6" s="35">
        <f t="shared" si="3"/>
        <v>2755.82</v>
      </c>
      <c r="U6" s="35">
        <f t="shared" si="3"/>
        <v>92664</v>
      </c>
      <c r="V6" s="35">
        <f t="shared" si="3"/>
        <v>33.659999999999997</v>
      </c>
      <c r="W6" s="35">
        <f t="shared" si="3"/>
        <v>2752.94</v>
      </c>
      <c r="X6" s="36">
        <f>IF(X7="",NA(),X7)</f>
        <v>129.19999999999999</v>
      </c>
      <c r="Y6" s="36">
        <f t="shared" ref="Y6:AG6" si="4">IF(Y7="",NA(),Y7)</f>
        <v>130.30000000000001</v>
      </c>
      <c r="Z6" s="36">
        <f t="shared" si="4"/>
        <v>131.28</v>
      </c>
      <c r="AA6" s="36">
        <f t="shared" si="4"/>
        <v>127.5</v>
      </c>
      <c r="AB6" s="36">
        <f t="shared" si="4"/>
        <v>125.98</v>
      </c>
      <c r="AC6" s="36">
        <f t="shared" si="4"/>
        <v>112.69</v>
      </c>
      <c r="AD6" s="36">
        <f t="shared" si="4"/>
        <v>113.16</v>
      </c>
      <c r="AE6" s="36">
        <f t="shared" si="4"/>
        <v>112.15</v>
      </c>
      <c r="AF6" s="36">
        <f t="shared" si="4"/>
        <v>111.44</v>
      </c>
      <c r="AG6" s="36">
        <f t="shared" si="4"/>
        <v>111.17</v>
      </c>
      <c r="AH6" s="35" t="str">
        <f>IF(AH7="","",IF(AH7="-","【-】","【"&amp;SUBSTITUTE(TEXT(AH7,"#,##0.00"),"-","△")&amp;"】"))</f>
        <v>【112.01】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0.54</v>
      </c>
      <c r="AO6" s="36">
        <f t="shared" si="5"/>
        <v>0.68</v>
      </c>
      <c r="AP6" s="36">
        <f t="shared" si="5"/>
        <v>1</v>
      </c>
      <c r="AQ6" s="36">
        <f t="shared" si="5"/>
        <v>1.03</v>
      </c>
      <c r="AR6" s="36">
        <f t="shared" si="5"/>
        <v>0.78</v>
      </c>
      <c r="AS6" s="35" t="str">
        <f>IF(AS7="","",IF(AS7="-","【-】","【"&amp;SUBSTITUTE(TEXT(AS7,"#,##0.00"),"-","△")&amp;"】"))</f>
        <v>【1.08】</v>
      </c>
      <c r="AT6" s="36">
        <f>IF(AT7="",NA(),AT7)</f>
        <v>763.68</v>
      </c>
      <c r="AU6" s="36">
        <f t="shared" ref="AU6:BC6" si="6">IF(AU7="",NA(),AU7)</f>
        <v>391.43</v>
      </c>
      <c r="AV6" s="36">
        <f t="shared" si="6"/>
        <v>579.64</v>
      </c>
      <c r="AW6" s="36">
        <f t="shared" si="6"/>
        <v>281.61</v>
      </c>
      <c r="AX6" s="36">
        <f t="shared" si="6"/>
        <v>686.88</v>
      </c>
      <c r="AY6" s="36">
        <f t="shared" si="6"/>
        <v>346.59</v>
      </c>
      <c r="AZ6" s="36">
        <f t="shared" si="6"/>
        <v>357.82</v>
      </c>
      <c r="BA6" s="36">
        <f t="shared" si="6"/>
        <v>355.5</v>
      </c>
      <c r="BB6" s="36">
        <f t="shared" si="6"/>
        <v>349.83</v>
      </c>
      <c r="BC6" s="36">
        <f t="shared" si="6"/>
        <v>360.86</v>
      </c>
      <c r="BD6" s="35" t="str">
        <f>IF(BD7="","",IF(BD7="-","【-】","【"&amp;SUBSTITUTE(TEXT(BD7,"#,##0.00"),"-","△")&amp;"】"))</f>
        <v>【264.97】</v>
      </c>
      <c r="BE6" s="36">
        <f>IF(BE7="",NA(),BE7)</f>
        <v>73.69</v>
      </c>
      <c r="BF6" s="36">
        <f t="shared" ref="BF6:BN6" si="7">IF(BF7="",NA(),BF7)</f>
        <v>66.31</v>
      </c>
      <c r="BG6" s="36">
        <f t="shared" si="7"/>
        <v>59.47</v>
      </c>
      <c r="BH6" s="36">
        <f t="shared" si="7"/>
        <v>53.4</v>
      </c>
      <c r="BI6" s="36">
        <f t="shared" si="7"/>
        <v>48.51</v>
      </c>
      <c r="BJ6" s="36">
        <f t="shared" si="7"/>
        <v>312.02999999999997</v>
      </c>
      <c r="BK6" s="36">
        <f t="shared" si="7"/>
        <v>307.45999999999998</v>
      </c>
      <c r="BL6" s="36">
        <f t="shared" si="7"/>
        <v>312.58</v>
      </c>
      <c r="BM6" s="36">
        <f t="shared" si="7"/>
        <v>314.87</v>
      </c>
      <c r="BN6" s="36">
        <f t="shared" si="7"/>
        <v>309.27999999999997</v>
      </c>
      <c r="BO6" s="35" t="str">
        <f>IF(BO7="","",IF(BO7="-","【-】","【"&amp;SUBSTITUTE(TEXT(BO7,"#,##0.00"),"-","△")&amp;"】"))</f>
        <v>【266.61】</v>
      </c>
      <c r="BP6" s="36">
        <f>IF(BP7="",NA(),BP7)</f>
        <v>125.69</v>
      </c>
      <c r="BQ6" s="36">
        <f t="shared" ref="BQ6:BY6" si="8">IF(BQ7="",NA(),BQ7)</f>
        <v>129.28</v>
      </c>
      <c r="BR6" s="36">
        <f t="shared" si="8"/>
        <v>129.66</v>
      </c>
      <c r="BS6" s="36">
        <f t="shared" si="8"/>
        <v>124.95</v>
      </c>
      <c r="BT6" s="36">
        <f t="shared" si="8"/>
        <v>123.11</v>
      </c>
      <c r="BU6" s="36">
        <f t="shared" si="8"/>
        <v>105.71</v>
      </c>
      <c r="BV6" s="36">
        <f t="shared" si="8"/>
        <v>106.01</v>
      </c>
      <c r="BW6" s="36">
        <f t="shared" si="8"/>
        <v>104.57</v>
      </c>
      <c r="BX6" s="36">
        <f t="shared" si="8"/>
        <v>103.54</v>
      </c>
      <c r="BY6" s="36">
        <f t="shared" si="8"/>
        <v>103.32</v>
      </c>
      <c r="BZ6" s="35" t="str">
        <f>IF(BZ7="","",IF(BZ7="-","【-】","【"&amp;SUBSTITUTE(TEXT(BZ7,"#,##0.00"),"-","△")&amp;"】"))</f>
        <v>【103.24】</v>
      </c>
      <c r="CA6" s="36">
        <f>IF(CA7="",NA(),CA7)</f>
        <v>138.68</v>
      </c>
      <c r="CB6" s="36">
        <f t="shared" ref="CB6:CJ6" si="9">IF(CB7="",NA(),CB7)</f>
        <v>134.68</v>
      </c>
      <c r="CC6" s="36">
        <f t="shared" si="9"/>
        <v>134.49</v>
      </c>
      <c r="CD6" s="36">
        <f t="shared" si="9"/>
        <v>139.93</v>
      </c>
      <c r="CE6" s="36">
        <f t="shared" si="9"/>
        <v>141.68</v>
      </c>
      <c r="CF6" s="36">
        <f t="shared" si="9"/>
        <v>162.15</v>
      </c>
      <c r="CG6" s="36">
        <f t="shared" si="9"/>
        <v>162.24</v>
      </c>
      <c r="CH6" s="36">
        <f t="shared" si="9"/>
        <v>165.47</v>
      </c>
      <c r="CI6" s="36">
        <f t="shared" si="9"/>
        <v>167.46</v>
      </c>
      <c r="CJ6" s="36">
        <f t="shared" si="9"/>
        <v>168.56</v>
      </c>
      <c r="CK6" s="35" t="str">
        <f>IF(CK7="","",IF(CK7="-","【-】","【"&amp;SUBSTITUTE(TEXT(CK7,"#,##0.00"),"-","△")&amp;"】"))</f>
        <v>【168.38】</v>
      </c>
      <c r="CL6" s="36">
        <f>IF(CL7="",NA(),CL7)</f>
        <v>78.27</v>
      </c>
      <c r="CM6" s="36">
        <f t="shared" ref="CM6:CU6" si="10">IF(CM7="",NA(),CM7)</f>
        <v>79.08</v>
      </c>
      <c r="CN6" s="36">
        <f t="shared" si="10"/>
        <v>79.66</v>
      </c>
      <c r="CO6" s="36">
        <f t="shared" si="10"/>
        <v>79.77</v>
      </c>
      <c r="CP6" s="36">
        <f t="shared" si="10"/>
        <v>79.58</v>
      </c>
      <c r="CQ6" s="36">
        <f t="shared" si="10"/>
        <v>59.34</v>
      </c>
      <c r="CR6" s="36">
        <f t="shared" si="10"/>
        <v>59.11</v>
      </c>
      <c r="CS6" s="36">
        <f t="shared" si="10"/>
        <v>59.74</v>
      </c>
      <c r="CT6" s="36">
        <f t="shared" si="10"/>
        <v>59.46</v>
      </c>
      <c r="CU6" s="36">
        <f t="shared" si="10"/>
        <v>59.51</v>
      </c>
      <c r="CV6" s="35" t="str">
        <f>IF(CV7="","",IF(CV7="-","【-】","【"&amp;SUBSTITUTE(TEXT(CV7,"#,##0.00"),"-","△")&amp;"】"))</f>
        <v>【60.00】</v>
      </c>
      <c r="CW6" s="36">
        <f>IF(CW7="",NA(),CW7)</f>
        <v>96.43</v>
      </c>
      <c r="CX6" s="36">
        <f t="shared" ref="CX6:DF6" si="11">IF(CX7="",NA(),CX7)</f>
        <v>96.89</v>
      </c>
      <c r="CY6" s="36">
        <f t="shared" si="11"/>
        <v>96.88</v>
      </c>
      <c r="CZ6" s="36">
        <f t="shared" si="11"/>
        <v>97.35</v>
      </c>
      <c r="DA6" s="36">
        <f t="shared" si="11"/>
        <v>96.83</v>
      </c>
      <c r="DB6" s="36">
        <f t="shared" si="11"/>
        <v>87.74</v>
      </c>
      <c r="DC6" s="36">
        <f t="shared" si="11"/>
        <v>87.91</v>
      </c>
      <c r="DD6" s="36">
        <f t="shared" si="11"/>
        <v>87.28</v>
      </c>
      <c r="DE6" s="36">
        <f t="shared" si="11"/>
        <v>87.41</v>
      </c>
      <c r="DF6" s="36">
        <f t="shared" si="11"/>
        <v>87.08</v>
      </c>
      <c r="DG6" s="35" t="str">
        <f>IF(DG7="","",IF(DG7="-","【-】","【"&amp;SUBSTITUTE(TEXT(DG7,"#,##0.00"),"-","△")&amp;"】"))</f>
        <v>【89.80】</v>
      </c>
      <c r="DH6" s="36">
        <f>IF(DH7="",NA(),DH7)</f>
        <v>41.36</v>
      </c>
      <c r="DI6" s="36">
        <f t="shared" ref="DI6:DQ6" si="12">IF(DI7="",NA(),DI7)</f>
        <v>38.97</v>
      </c>
      <c r="DJ6" s="36">
        <f t="shared" si="12"/>
        <v>39.65</v>
      </c>
      <c r="DK6" s="36">
        <f t="shared" si="12"/>
        <v>38.79</v>
      </c>
      <c r="DL6" s="36">
        <f t="shared" si="12"/>
        <v>39.75</v>
      </c>
      <c r="DM6" s="36">
        <f t="shared" si="12"/>
        <v>46.27</v>
      </c>
      <c r="DN6" s="36">
        <f t="shared" si="12"/>
        <v>46.88</v>
      </c>
      <c r="DO6" s="36">
        <f t="shared" si="12"/>
        <v>46.94</v>
      </c>
      <c r="DP6" s="36">
        <f t="shared" si="12"/>
        <v>47.62</v>
      </c>
      <c r="DQ6" s="36">
        <f t="shared" si="12"/>
        <v>48.55</v>
      </c>
      <c r="DR6" s="35" t="str">
        <f>IF(DR7="","",IF(DR7="-","【-】","【"&amp;SUBSTITUTE(TEXT(DR7,"#,##0.00"),"-","△")&amp;"】"))</f>
        <v>【49.59】</v>
      </c>
      <c r="DS6" s="36">
        <f>IF(DS7="",NA(),DS7)</f>
        <v>5.76</v>
      </c>
      <c r="DT6" s="36">
        <f t="shared" ref="DT6:EB6" si="13">IF(DT7="",NA(),DT7)</f>
        <v>6.85</v>
      </c>
      <c r="DU6" s="36">
        <f t="shared" si="13"/>
        <v>7.76</v>
      </c>
      <c r="DV6" s="36">
        <f t="shared" si="13"/>
        <v>9.11</v>
      </c>
      <c r="DW6" s="36">
        <f t="shared" si="13"/>
        <v>9.66</v>
      </c>
      <c r="DX6" s="36">
        <f t="shared" si="13"/>
        <v>10.93</v>
      </c>
      <c r="DY6" s="36">
        <f t="shared" si="13"/>
        <v>13.39</v>
      </c>
      <c r="DZ6" s="36">
        <f t="shared" si="13"/>
        <v>14.48</v>
      </c>
      <c r="EA6" s="36">
        <f t="shared" si="13"/>
        <v>16.27</v>
      </c>
      <c r="EB6" s="36">
        <f t="shared" si="13"/>
        <v>17.11</v>
      </c>
      <c r="EC6" s="35" t="str">
        <f>IF(EC7="","",IF(EC7="-","【-】","【"&amp;SUBSTITUTE(TEXT(EC7,"#,##0.00"),"-","△")&amp;"】"))</f>
        <v>【19.44】</v>
      </c>
      <c r="ED6" s="36">
        <f>IF(ED7="",NA(),ED7)</f>
        <v>2.34</v>
      </c>
      <c r="EE6" s="36">
        <f t="shared" ref="EE6:EM6" si="14">IF(EE7="",NA(),EE7)</f>
        <v>2.71</v>
      </c>
      <c r="EF6" s="36">
        <f t="shared" si="14"/>
        <v>2.0499999999999998</v>
      </c>
      <c r="EG6" s="36">
        <f t="shared" si="14"/>
        <v>1.62</v>
      </c>
      <c r="EH6" s="36">
        <f t="shared" si="14"/>
        <v>1.52</v>
      </c>
      <c r="EI6" s="36">
        <f t="shared" si="14"/>
        <v>0.71</v>
      </c>
      <c r="EJ6" s="36">
        <f t="shared" si="14"/>
        <v>0.71</v>
      </c>
      <c r="EK6" s="36">
        <f t="shared" si="14"/>
        <v>0.75</v>
      </c>
      <c r="EL6" s="36">
        <f t="shared" si="14"/>
        <v>0.63</v>
      </c>
      <c r="EM6" s="36">
        <f t="shared" si="14"/>
        <v>0.63</v>
      </c>
      <c r="EN6" s="35" t="str">
        <f>IF(EN7="","",IF(EN7="-","【-】","【"&amp;SUBSTITUTE(TEXT(EN7,"#,##0.00"),"-","△")&amp;"】"))</f>
        <v>【0.68】</v>
      </c>
    </row>
    <row r="7" spans="1:144" s="37" customFormat="1" x14ac:dyDescent="0.15">
      <c r="A7" s="29"/>
      <c r="B7" s="38">
        <v>2019</v>
      </c>
      <c r="C7" s="38">
        <v>232238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94.71</v>
      </c>
      <c r="P7" s="39">
        <v>99.99</v>
      </c>
      <c r="Q7" s="39">
        <v>2860</v>
      </c>
      <c r="R7" s="39">
        <v>92761</v>
      </c>
      <c r="S7" s="39">
        <v>33.659999999999997</v>
      </c>
      <c r="T7" s="39">
        <v>2755.82</v>
      </c>
      <c r="U7" s="39">
        <v>92664</v>
      </c>
      <c r="V7" s="39">
        <v>33.659999999999997</v>
      </c>
      <c r="W7" s="39">
        <v>2752.94</v>
      </c>
      <c r="X7" s="39">
        <v>129.19999999999999</v>
      </c>
      <c r="Y7" s="39">
        <v>130.30000000000001</v>
      </c>
      <c r="Z7" s="39">
        <v>131.28</v>
      </c>
      <c r="AA7" s="39">
        <v>127.5</v>
      </c>
      <c r="AB7" s="39">
        <v>125.98</v>
      </c>
      <c r="AC7" s="39">
        <v>112.69</v>
      </c>
      <c r="AD7" s="39">
        <v>113.16</v>
      </c>
      <c r="AE7" s="39">
        <v>112.15</v>
      </c>
      <c r="AF7" s="39">
        <v>111.44</v>
      </c>
      <c r="AG7" s="39">
        <v>111.17</v>
      </c>
      <c r="AH7" s="39">
        <v>112.01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0.54</v>
      </c>
      <c r="AO7" s="39">
        <v>0.68</v>
      </c>
      <c r="AP7" s="39">
        <v>1</v>
      </c>
      <c r="AQ7" s="39">
        <v>1.03</v>
      </c>
      <c r="AR7" s="39">
        <v>0.78</v>
      </c>
      <c r="AS7" s="39">
        <v>1.08</v>
      </c>
      <c r="AT7" s="39">
        <v>763.68</v>
      </c>
      <c r="AU7" s="39">
        <v>391.43</v>
      </c>
      <c r="AV7" s="39">
        <v>579.64</v>
      </c>
      <c r="AW7" s="39">
        <v>281.61</v>
      </c>
      <c r="AX7" s="39">
        <v>686.88</v>
      </c>
      <c r="AY7" s="39">
        <v>346.59</v>
      </c>
      <c r="AZ7" s="39">
        <v>357.82</v>
      </c>
      <c r="BA7" s="39">
        <v>355.5</v>
      </c>
      <c r="BB7" s="39">
        <v>349.83</v>
      </c>
      <c r="BC7" s="39">
        <v>360.86</v>
      </c>
      <c r="BD7" s="39">
        <v>264.97000000000003</v>
      </c>
      <c r="BE7" s="39">
        <v>73.69</v>
      </c>
      <c r="BF7" s="39">
        <v>66.31</v>
      </c>
      <c r="BG7" s="39">
        <v>59.47</v>
      </c>
      <c r="BH7" s="39">
        <v>53.4</v>
      </c>
      <c r="BI7" s="39">
        <v>48.51</v>
      </c>
      <c r="BJ7" s="39">
        <v>312.02999999999997</v>
      </c>
      <c r="BK7" s="39">
        <v>307.45999999999998</v>
      </c>
      <c r="BL7" s="39">
        <v>312.58</v>
      </c>
      <c r="BM7" s="39">
        <v>314.87</v>
      </c>
      <c r="BN7" s="39">
        <v>309.27999999999997</v>
      </c>
      <c r="BO7" s="39">
        <v>266.61</v>
      </c>
      <c r="BP7" s="39">
        <v>125.69</v>
      </c>
      <c r="BQ7" s="39">
        <v>129.28</v>
      </c>
      <c r="BR7" s="39">
        <v>129.66</v>
      </c>
      <c r="BS7" s="39">
        <v>124.95</v>
      </c>
      <c r="BT7" s="39">
        <v>123.11</v>
      </c>
      <c r="BU7" s="39">
        <v>105.71</v>
      </c>
      <c r="BV7" s="39">
        <v>106.01</v>
      </c>
      <c r="BW7" s="39">
        <v>104.57</v>
      </c>
      <c r="BX7" s="39">
        <v>103.54</v>
      </c>
      <c r="BY7" s="39">
        <v>103.32</v>
      </c>
      <c r="BZ7" s="39">
        <v>103.24</v>
      </c>
      <c r="CA7" s="39">
        <v>138.68</v>
      </c>
      <c r="CB7" s="39">
        <v>134.68</v>
      </c>
      <c r="CC7" s="39">
        <v>134.49</v>
      </c>
      <c r="CD7" s="39">
        <v>139.93</v>
      </c>
      <c r="CE7" s="39">
        <v>141.68</v>
      </c>
      <c r="CF7" s="39">
        <v>162.15</v>
      </c>
      <c r="CG7" s="39">
        <v>162.24</v>
      </c>
      <c r="CH7" s="39">
        <v>165.47</v>
      </c>
      <c r="CI7" s="39">
        <v>167.46</v>
      </c>
      <c r="CJ7" s="39">
        <v>168.56</v>
      </c>
      <c r="CK7" s="39">
        <v>168.38</v>
      </c>
      <c r="CL7" s="39">
        <v>78.27</v>
      </c>
      <c r="CM7" s="39">
        <v>79.08</v>
      </c>
      <c r="CN7" s="39">
        <v>79.66</v>
      </c>
      <c r="CO7" s="39">
        <v>79.77</v>
      </c>
      <c r="CP7" s="39">
        <v>79.58</v>
      </c>
      <c r="CQ7" s="39">
        <v>59.34</v>
      </c>
      <c r="CR7" s="39">
        <v>59.11</v>
      </c>
      <c r="CS7" s="39">
        <v>59.74</v>
      </c>
      <c r="CT7" s="39">
        <v>59.46</v>
      </c>
      <c r="CU7" s="39">
        <v>59.51</v>
      </c>
      <c r="CV7" s="39">
        <v>60</v>
      </c>
      <c r="CW7" s="39">
        <v>96.43</v>
      </c>
      <c r="CX7" s="39">
        <v>96.89</v>
      </c>
      <c r="CY7" s="39">
        <v>96.88</v>
      </c>
      <c r="CZ7" s="39">
        <v>97.35</v>
      </c>
      <c r="DA7" s="39">
        <v>96.83</v>
      </c>
      <c r="DB7" s="39">
        <v>87.74</v>
      </c>
      <c r="DC7" s="39">
        <v>87.91</v>
      </c>
      <c r="DD7" s="39">
        <v>87.28</v>
      </c>
      <c r="DE7" s="39">
        <v>87.41</v>
      </c>
      <c r="DF7" s="39">
        <v>87.08</v>
      </c>
      <c r="DG7" s="39">
        <v>89.8</v>
      </c>
      <c r="DH7" s="39">
        <v>41.36</v>
      </c>
      <c r="DI7" s="39">
        <v>38.97</v>
      </c>
      <c r="DJ7" s="39">
        <v>39.65</v>
      </c>
      <c r="DK7" s="39">
        <v>38.79</v>
      </c>
      <c r="DL7" s="39">
        <v>39.75</v>
      </c>
      <c r="DM7" s="39">
        <v>46.27</v>
      </c>
      <c r="DN7" s="39">
        <v>46.88</v>
      </c>
      <c r="DO7" s="39">
        <v>46.94</v>
      </c>
      <c r="DP7" s="39">
        <v>47.62</v>
      </c>
      <c r="DQ7" s="39">
        <v>48.55</v>
      </c>
      <c r="DR7" s="39">
        <v>49.59</v>
      </c>
      <c r="DS7" s="39">
        <v>5.76</v>
      </c>
      <c r="DT7" s="39">
        <v>6.85</v>
      </c>
      <c r="DU7" s="39">
        <v>7.76</v>
      </c>
      <c r="DV7" s="39">
        <v>9.11</v>
      </c>
      <c r="DW7" s="39">
        <v>9.66</v>
      </c>
      <c r="DX7" s="39">
        <v>10.93</v>
      </c>
      <c r="DY7" s="39">
        <v>13.39</v>
      </c>
      <c r="DZ7" s="39">
        <v>14.48</v>
      </c>
      <c r="EA7" s="39">
        <v>16.27</v>
      </c>
      <c r="EB7" s="39">
        <v>17.11</v>
      </c>
      <c r="EC7" s="39">
        <v>19.440000000000001</v>
      </c>
      <c r="ED7" s="39">
        <v>2.34</v>
      </c>
      <c r="EE7" s="39">
        <v>2.71</v>
      </c>
      <c r="EF7" s="39">
        <v>2.0499999999999998</v>
      </c>
      <c r="EG7" s="39">
        <v>1.62</v>
      </c>
      <c r="EH7" s="39">
        <v>1.52</v>
      </c>
      <c r="EI7" s="39">
        <v>0.71</v>
      </c>
      <c r="EJ7" s="39">
        <v>0.71</v>
      </c>
      <c r="EK7" s="39">
        <v>0.75</v>
      </c>
      <c r="EL7" s="39">
        <v>0.63</v>
      </c>
      <c r="EM7" s="39">
        <v>0.63</v>
      </c>
      <c r="EN7" s="39">
        <v>0.68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107</v>
      </c>
      <c r="E13" t="s">
        <v>107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</cp:lastModifiedBy>
  <cp:lastPrinted>2021-02-08T04:13:30Z</cp:lastPrinted>
  <dcterms:created xsi:type="dcterms:W3CDTF">2020-12-04T02:10:06Z</dcterms:created>
  <dcterms:modified xsi:type="dcterms:W3CDTF">2021-02-12T04:16:58Z</dcterms:modified>
  <cp:category/>
</cp:coreProperties>
</file>