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lJm7RtEu1vAfYJvIB6ZEubUqpORC2yHjY4uI4S1Bt1HrRrarI2HtFx+3WAtrgYAm/cE/lv5TaACcbr3kQF3Q6A==" workbookSaltValue="jB3Y5odH01mOaqr6t7wxg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<sst xmlns="http://schemas.openxmlformats.org/spreadsheetml/2006/main" count="228" uniqueCount="114">
  <si>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</si>
  <si>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</si>
  <si>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</si>
  <si>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</si>
  <si>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</si>
  <si>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</si>
  <si>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</si>
  <si>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</si>
  <si>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</si>
  <si>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</si>
  <si>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</si>
  <si>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</si>
  <si>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</si>
  <si>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</si>
  <si>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</si>
  <si>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</si>
  <si>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</si>
  <si>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</si>
  <si>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</si>
  <si>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</si>
  <si>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</si>
  <si>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</si>
  <si>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</si>
  <si>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</si>
  <si>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</si>
  <si>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</si>
  <si>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</si>
  <si>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</si>
  <si>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</si>
  <si>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</si>
  <si>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</si>
  <si>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</si>
  <si>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</si>
  <si>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</si>
  <si>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</si>
  <si>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</si>
  <si>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</si>
  <si>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</si>
  <si>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</si>
  <si>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</si>
  <si>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</si>
  <si>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</si>
  <si>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</si>
  <si>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</si>
  <si>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</si>
  <si>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</si>
  <si>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</si>
  <si>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</si>
  <si>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</si>
  <si>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</si>
  <si>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</si>
  <si>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</si>
  <si>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</si>
  <si>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</si>
  <si>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</si>
  <si>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</si>
  <si>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</si>
  <si>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</si>
  <si>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</si>
  <si>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</si>
  <si>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</si>
  <si>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</si>
  <si>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</si>
  <si>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</si>
  <si>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</si>
  <si>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</si>
  <si>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</si>
  <si>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</si>
  <si>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</si>
  <si>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</si>
  <si>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</si>
  <si>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</si>
  <si>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</si>
  <si>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</si>
  <si>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</si>
  <si>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</si>
  <si>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</si>
  <si>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</si>
  <si>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</si>
  <si>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</si>
  <si>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</si>
  <si>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</si>
  <si>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</si>
  <si>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</si>
  <si>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</si>
  <si>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</si>
  <si>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</si>
  <si>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</si>
  <si>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</si>
  <si>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</si>
  <si>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</si>
  <si>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</si>
  <si>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</si>
  <si>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</si>
  <si>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</si>
  <si>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</si>
  <si>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</si>
  <si>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</si>
  <si>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</si>
  <si>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</si>
  <si>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</si>
  <si>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</si>
  <si>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</si>
  <si>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</si>
  <si>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</si>
  <si>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</si>
  <si>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</si>
  <si>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</si>
  <si>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</si>
  <si>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</si>
  <si>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</si>
  <si>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①有形固定資産減価償却率、②管路経年化率ともに上昇傾向にあるのは、第３期拡張事業で整備した配水池、機械及び装置、管路が更新時期を迎えているためです。
　また、当市は、類似団体に比べて下水道事業の普及が早く、同時施工で布設替をした管路も法定耐用年数を経過し始めているため、②管路経年化率は類似団体平均を上回っています。
　③管路更新率は上昇傾向にありますが、更新が追いついていない状態です。急激な老朽化に対応するため老朽管更新のペースアップが重要課題となっていますが、工事費や工事担当職員の確保が懸案となっています。</t>
    <rPh sb="168" eb="170">
      <t>ジョウショウ</t>
    </rPh>
    <rPh sb="170" eb="172">
      <t>ケイコウ</t>
    </rPh>
    <rPh sb="179" eb="181">
      <t>コウシン</t>
    </rPh>
    <rPh sb="182" eb="183">
      <t>オ</t>
    </rPh>
    <rPh sb="190" eb="192">
      <t>ジョウタイ</t>
    </rPh>
    <phoneticPr fontId="4"/>
  </si>
  <si>
    <t>　①経常収支比率、③流動比率は、前年度に比べて下降しました。全国平均・類似団体平均値よりはいずれの項目も下回っています。前年度と比べて、①は他会計補助金の減などにより1.64ポイントの減少、③は未払金の増などにより55.77ポイントの減少となりました。今後も将来の更新需要に備え給水収益の増収を図り、内部留保資金を増額できるよう料金の改定等を検討し、経営を強化する必要があります。
　④企業債残高対給水収益比率は、徐々に上昇しています。平成26年度より基幹配水管の耐震化計画による工事に着手し、その財源のため企業債借入を15年ぶりに再開し、継続していることによります。今後は、起債充当率を抑えながら計画的に借入を行う予定です。
　⑤料金回収率は平均値となっていますが、⑥給水原価が人件費の減などにより平均値より低く、供給単価も低いため、収益性が低くなっています。
　⑦施設利用率については、これまで認可上の計画配水量を施設能力と考えていましたが、建設予定が未定であることや、100％県水受水であり承認基本水量を超えて受水することはないことから、承認基本水量を施設能力と考えて変更しました。そのため、⑦は大幅に増加しました。
　⑧有収率は類似団体平均を上回り安定しています。更なる向上を目指し、計画的に老朽管の更新を進めていきます。</t>
    <rPh sb="16" eb="19">
      <t>ゼンネンド</t>
    </rPh>
    <rPh sb="23" eb="25">
      <t>カコウ</t>
    </rPh>
    <rPh sb="70" eb="71">
      <t>ホカ</t>
    </rPh>
    <rPh sb="71" eb="73">
      <t>カイケイ</t>
    </rPh>
    <rPh sb="73" eb="76">
      <t>ホジョキン</t>
    </rPh>
    <rPh sb="77" eb="78">
      <t>ゲン</t>
    </rPh>
    <rPh sb="92" eb="94">
      <t>ゲンショウ</t>
    </rPh>
    <rPh sb="97" eb="99">
      <t>ミバライ</t>
    </rPh>
    <rPh sb="99" eb="100">
      <t>キン</t>
    </rPh>
    <rPh sb="101" eb="102">
      <t>ゾウ</t>
    </rPh>
    <rPh sb="117" eb="119">
      <t>ゲンショウ</t>
    </rPh>
    <rPh sb="126" eb="128">
      <t>コンゴ</t>
    </rPh>
    <rPh sb="164" eb="166">
      <t>リョウキン</t>
    </rPh>
    <rPh sb="167" eb="169">
      <t>カイテイ</t>
    </rPh>
    <rPh sb="169" eb="170">
      <t>トウ</t>
    </rPh>
    <rPh sb="171" eb="173">
      <t>ケントウ</t>
    </rPh>
    <rPh sb="270" eb="272">
      <t>ケイゾク</t>
    </rPh>
    <rPh sb="322" eb="325">
      <t>ヘイキンチ</t>
    </rPh>
    <rPh sb="340" eb="343">
      <t>ジンケンヒ</t>
    </rPh>
    <rPh sb="344" eb="345">
      <t>ゲン</t>
    </rPh>
    <rPh sb="350" eb="353">
      <t>ヘイキンチ</t>
    </rPh>
    <rPh sb="355" eb="356">
      <t>ヒク</t>
    </rPh>
    <rPh sb="358" eb="360">
      <t>キョウキュウ</t>
    </rPh>
    <rPh sb="360" eb="362">
      <t>タンカ</t>
    </rPh>
    <rPh sb="363" eb="364">
      <t>ヒク</t>
    </rPh>
    <rPh sb="368" eb="371">
      <t>シュウエキセイ</t>
    </rPh>
    <rPh sb="372" eb="373">
      <t>ヒク</t>
    </rPh>
    <rPh sb="403" eb="405">
      <t>ケイカク</t>
    </rPh>
    <rPh sb="405" eb="407">
      <t>ハイスイ</t>
    </rPh>
    <rPh sb="407" eb="408">
      <t>リョウ</t>
    </rPh>
    <rPh sb="409" eb="411">
      <t>シセツ</t>
    </rPh>
    <rPh sb="411" eb="413">
      <t>ノウリョク</t>
    </rPh>
    <rPh sb="414" eb="415">
      <t>カンガ</t>
    </rPh>
    <rPh sb="423" eb="425">
      <t>ケンセツ</t>
    </rPh>
    <rPh sb="425" eb="427">
      <t>ヨテイ</t>
    </rPh>
    <rPh sb="428" eb="430">
      <t>ミテイ</t>
    </rPh>
    <rPh sb="441" eb="443">
      <t>ケンスイ</t>
    </rPh>
    <rPh sb="443" eb="445">
      <t>ジュスイ</t>
    </rPh>
    <rPh sb="448" eb="450">
      <t>ショウニン</t>
    </rPh>
    <rPh sb="450" eb="452">
      <t>キホン</t>
    </rPh>
    <rPh sb="452" eb="454">
      <t>スイリョウ</t>
    </rPh>
    <rPh sb="455" eb="456">
      <t>コ</t>
    </rPh>
    <rPh sb="458" eb="460">
      <t>ジュスイ</t>
    </rPh>
    <rPh sb="472" eb="474">
      <t>ショウニン</t>
    </rPh>
    <rPh sb="474" eb="476">
      <t>キホン</t>
    </rPh>
    <rPh sb="476" eb="478">
      <t>スイリョウ</t>
    </rPh>
    <rPh sb="479" eb="481">
      <t>シセツ</t>
    </rPh>
    <rPh sb="481" eb="483">
      <t>ノウリョク</t>
    </rPh>
    <rPh sb="484" eb="485">
      <t>カンガ</t>
    </rPh>
    <rPh sb="487" eb="489">
      <t>ヘンコウ</t>
    </rPh>
    <rPh sb="501" eb="503">
      <t>オオハバ</t>
    </rPh>
    <rPh sb="504" eb="506">
      <t>ゾウカ</t>
    </rPh>
    <phoneticPr fontId="4"/>
  </si>
  <si>
    <t>　人口減少や節水意識の向上、節水機器の普及などにより水需要の伸びを期待することは難しく、これまでの整備により増大した資産をいかに維持し、持続可能な水道事業であり続けるかが重要な課題です。
　このような状況の中、施設や設備に関する投資とその財源見通しを試算し、収入と支出を均衡させた投資・財政計画である「経営戦略」を平成30年度に策定しました。経営状況を踏まえ、料金の改定時期や改定方法を検討していきます。経営戦略における将来の見通しと実態に大きな乖離が発生すると見込まれる場合は、見直しを行います。
　また、将来の施設のあり方を踏まえて策定した水道施設整備基本計画と整合を図った新水道ビジョンを策定し、その内容に沿って事業を進めることで安全で安心な水の安定供給に努めます。</t>
    <rPh sb="171" eb="175">
      <t>ケイエイジョウキョウ</t>
    </rPh>
    <rPh sb="176" eb="177">
      <t>フ</t>
    </rPh>
    <rPh sb="185" eb="187">
      <t>ジキ</t>
    </rPh>
    <rPh sb="202" eb="206">
      <t>ケイエイセンリャク</t>
    </rPh>
    <rPh sb="217" eb="219">
      <t>ジッタイ</t>
    </rPh>
    <rPh sb="220" eb="221">
      <t>オオ</t>
    </rPh>
    <rPh sb="223" eb="225">
      <t>カイリ</t>
    </rPh>
    <rPh sb="226" eb="228">
      <t>ハッセイ</t>
    </rPh>
    <rPh sb="231" eb="233">
      <t>ミコ</t>
    </rPh>
    <rPh sb="236" eb="238">
      <t>バアイ</t>
    </rPh>
    <rPh sb="240" eb="242">
      <t>ミナオ</t>
    </rPh>
    <rPh sb="244" eb="245">
      <t>オコナ</t>
    </rPh>
    <rPh sb="268" eb="270">
      <t>サクテイ</t>
    </rPh>
    <rPh sb="280" eb="282">
      <t>ケイカク</t>
    </rPh>
    <rPh sb="283" eb="285">
      <t>セイゴウ</t>
    </rPh>
    <rPh sb="286" eb="287">
      <t>ハカ</t>
    </rPh>
    <rPh sb="289" eb="290">
      <t>シン</t>
    </rPh>
    <rPh sb="290" eb="292">
      <t>スイドウ</t>
    </rPh>
    <rPh sb="297" eb="299">
      <t>サクテイ</t>
    </rPh>
    <rPh sb="303" eb="305">
      <t>ナイヨウ</t>
    </rPh>
    <rPh sb="306" eb="307">
      <t>ソ</t>
    </rPh>
    <rPh sb="309" eb="311">
      <t>ジギョウ</t>
    </rPh>
    <rPh sb="312" eb="313">
      <t>スス</t>
    </rPh>
    <rPh sb="318" eb="320">
      <t>アンゼン</t>
    </rPh>
    <rPh sb="321" eb="323">
      <t>アンシン</t>
    </rPh>
    <rPh sb="324" eb="325">
      <t>ミズ</t>
    </rPh>
    <rPh sb="326" eb="328">
      <t>アンテイ</t>
    </rPh>
    <rPh sb="328" eb="330">
      <t>キョウキュウ</t>
    </rPh>
    <rPh sb="331" eb="33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</si>
</sst>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0.37</c:v>
                </c:pt>
                <c:pt idx="1">
                  <c:v>0.33</c:v>
                </c:pt>
                <c:pt idx="2">
                  <c:v>0.38</c:v>
                </c:pt>
                <c:pt idx="3">
                  <c:v>0.52</c:v>
                </c:pt>
                <c:pt idx="4">
                  <c:v>0.68</c:v>
                </c:pt>
              </c:numCache>
            </c:numRef>
          </c:val>
          <c:extLst>
            <c:ext xmlns:c16="http://schemas.microsoft.com/office/drawing/2014/chart" uri="{C3380CC4-5D6E-409C-BE32-E72D297353CC}">
              <c16:uniqueId val="{00000000-87DD-4A63-A0F1-342EE6215C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87DD-4A63-A0F1-342EE6215C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54.7</c:v>
                </c:pt>
                <c:pt idx="1">
                  <c:v>55.05</c:v>
                </c:pt>
                <c:pt idx="2">
                  <c:v>55.53</c:v>
                </c:pt>
                <c:pt idx="3">
                  <c:v>53.62</c:v>
                </c:pt>
                <c:pt idx="4">
                  <c:v>83.17</c:v>
                </c:pt>
              </c:numCache>
            </c:numRef>
          </c:val>
          <c:extLst>
            <c:ext xmlns:c16="http://schemas.microsoft.com/office/drawing/2014/chart" uri="{C3380CC4-5D6E-409C-BE32-E72D297353CC}">
              <c16:uniqueId val="{00000000-8DD1-4B65-B708-E18A740DA8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8DD1-4B65-B708-E18A740DA8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94.5</c:v>
                </c:pt>
                <c:pt idx="1">
                  <c:v>94.53</c:v>
                </c:pt>
                <c:pt idx="2">
                  <c:v>93.85</c:v>
                </c:pt>
                <c:pt idx="3">
                  <c:v>94.67</c:v>
                </c:pt>
                <c:pt idx="4">
                  <c:v>94.95</c:v>
                </c:pt>
              </c:numCache>
            </c:numRef>
          </c:val>
          <c:extLst>
            <c:ext xmlns:c16="http://schemas.microsoft.com/office/drawing/2014/chart" uri="{C3380CC4-5D6E-409C-BE32-E72D297353CC}">
              <c16:uniqueId val="{00000000-298F-4655-845C-E8D7806F06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298F-4655-845C-E8D7806F06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109.48</c:v>
                </c:pt>
                <c:pt idx="1">
                  <c:v>111.18</c:v>
                </c:pt>
                <c:pt idx="2">
                  <c:v>108.66</c:v>
                </c:pt>
                <c:pt idx="3">
                  <c:v>108.98</c:v>
                </c:pt>
                <c:pt idx="4">
                  <c:v>107.34</c:v>
                </c:pt>
              </c:numCache>
            </c:numRef>
          </c:val>
          <c:extLst>
            <c:ext xmlns:c16="http://schemas.microsoft.com/office/drawing/2014/chart" uri="{C3380CC4-5D6E-409C-BE32-E72D297353CC}">
              <c16:uniqueId val="{00000000-6D11-4831-9723-F308C37353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6D11-4831-9723-F308C37353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47.15</c:v>
                </c:pt>
                <c:pt idx="1">
                  <c:v>47.49</c:v>
                </c:pt>
                <c:pt idx="2">
                  <c:v>47.76</c:v>
                </c:pt>
                <c:pt idx="3">
                  <c:v>47.85</c:v>
                </c:pt>
                <c:pt idx="4">
                  <c:v>47.88</c:v>
                </c:pt>
              </c:numCache>
            </c:numRef>
          </c:val>
          <c:extLst>
            <c:ext xmlns:c16="http://schemas.microsoft.com/office/drawing/2014/chart" uri="{C3380CC4-5D6E-409C-BE32-E72D297353CC}">
              <c16:uniqueId val="{00000000-DBFA-442E-B3EC-2B20E227E1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DBFA-442E-B3EC-2B20E227E1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14.43</c:v>
                </c:pt>
                <c:pt idx="1">
                  <c:v>16.7</c:v>
                </c:pt>
                <c:pt idx="2">
                  <c:v>19.82</c:v>
                </c:pt>
                <c:pt idx="3">
                  <c:v>23.49</c:v>
                </c:pt>
                <c:pt idx="4">
                  <c:v>24.19</c:v>
                </c:pt>
              </c:numCache>
            </c:numRef>
          </c:val>
          <c:extLst>
            <c:ext xmlns:c16="http://schemas.microsoft.com/office/drawing/2014/chart" uri="{C3380CC4-5D6E-409C-BE32-E72D297353CC}">
              <c16:uniqueId val="{00000000-31C4-4073-AE0F-534BF9DA2B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1C4-4073-AE0F-534BF9DA2B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5-431F-86A9-6CF0248873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CF85-431F-86A9-6CF0248873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180.31</c:v>
                </c:pt>
                <c:pt idx="1">
                  <c:v>226.33</c:v>
                </c:pt>
                <c:pt idx="2">
                  <c:v>221.12</c:v>
                </c:pt>
                <c:pt idx="3">
                  <c:v>243.45</c:v>
                </c:pt>
                <c:pt idx="4">
                  <c:v>187.68</c:v>
                </c:pt>
              </c:numCache>
            </c:numRef>
          </c:val>
          <c:extLst>
            <c:ext xmlns:c16="http://schemas.microsoft.com/office/drawing/2014/chart" uri="{C3380CC4-5D6E-409C-BE32-E72D297353CC}">
              <c16:uniqueId val="{00000000-6603-4D50-8577-E2181872E3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6603-4D50-8577-E2181872E3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83.59</c:v>
                </c:pt>
                <c:pt idx="1">
                  <c:v>91.55</c:v>
                </c:pt>
                <c:pt idx="2">
                  <c:v>103.51</c:v>
                </c:pt>
                <c:pt idx="3">
                  <c:v>118.87</c:v>
                </c:pt>
                <c:pt idx="4">
                  <c:v>130.72</c:v>
                </c:pt>
              </c:numCache>
            </c:numRef>
          </c:val>
          <c:extLst>
            <c:ext xmlns:c16="http://schemas.microsoft.com/office/drawing/2014/chart" uri="{C3380CC4-5D6E-409C-BE32-E72D297353CC}">
              <c16:uniqueId val="{00000000-5D85-4302-9D2E-2340C1295F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D85-4302-9D2E-2340C1295F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104.4</c:v>
                </c:pt>
                <c:pt idx="1">
                  <c:v>104.74</c:v>
                </c:pt>
                <c:pt idx="2">
                  <c:v>101.3</c:v>
                </c:pt>
                <c:pt idx="3">
                  <c:v>102.44</c:v>
                </c:pt>
                <c:pt idx="4">
                  <c:v>103.35</c:v>
                </c:pt>
              </c:numCache>
            </c:numRef>
          </c:val>
          <c:extLst>
            <c:ext xmlns:c16="http://schemas.microsoft.com/office/drawing/2014/chart" uri="{C3380CC4-5D6E-409C-BE32-E72D297353CC}">
              <c16:uniqueId val="{00000000-70B1-4AD6-97C1-52C623B593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70B1-4AD6-97C1-52C623B593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114.16</c:v>
                </c:pt>
                <c:pt idx="1">
                  <c:v>113.8</c:v>
                </c:pt>
                <c:pt idx="2">
                  <c:v>117.67</c:v>
                </c:pt>
                <c:pt idx="3">
                  <c:v>115.99</c:v>
                </c:pt>
                <c:pt idx="4">
                  <c:v>115.03</c:v>
                </c:pt>
              </c:numCache>
            </c:numRef>
          </c:val>
          <c:extLst>
            <c:ext xmlns:c16="http://schemas.microsoft.com/office/drawing/2014/chart" uri="{C3380CC4-5D6E-409C-BE32-E72D297353CC}">
              <c16:uniqueId val="{00000000-53C1-489B-8E41-10EA906F54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53C1-489B-8E41-10EA906F54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知多市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85331</v>
      </c>
      <c r="AM8" s="61"/>
      <c r="AN8" s="61"/>
      <c r="AO8" s="61"/>
      <c r="AP8" s="61"/>
      <c r="AQ8" s="61"/>
      <c r="AR8" s="61"/>
      <c r="AS8" s="61"/>
      <c r="AT8" s="52">
        <f>データ!$S$6</f>
        <v>45.9</v>
      </c>
      <c r="AU8" s="53"/>
      <c r="AV8" s="53"/>
      <c r="AW8" s="53"/>
      <c r="AX8" s="53"/>
      <c r="AY8" s="53"/>
      <c r="AZ8" s="53"/>
      <c r="BA8" s="53"/>
      <c r="BB8" s="54">
        <f>データ!$T$6</f>
        <v>1859.06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76.56</v>
      </c>
      <c r="J10" s="53"/>
      <c r="K10" s="53"/>
      <c r="L10" s="53"/>
      <c r="M10" s="53"/>
      <c r="N10" s="53"/>
      <c r="O10" s="64"/>
      <c r="P10" s="54">
        <f>データ!$P$6</f>
        <v>99.95</v>
      </c>
      <c r="Q10" s="54"/>
      <c r="R10" s="54"/>
      <c r="S10" s="54"/>
      <c r="T10" s="54"/>
      <c r="U10" s="54"/>
      <c r="V10" s="54"/>
      <c r="W10" s="61">
        <f>データ!$Q$6</f>
        <v>2211</v>
      </c>
      <c r="X10" s="61"/>
      <c r="Y10" s="61"/>
      <c r="Z10" s="61"/>
      <c r="AA10" s="61"/>
      <c r="AB10" s="61"/>
      <c r="AC10" s="61"/>
      <c r="AD10" s="2"/>
      <c r="AE10" s="2"/>
      <c r="AF10" s="2"/>
      <c r="AG10" s="2"/>
      <c r="AH10" s="4"/>
      <c r="AI10" s="4"/>
      <c r="AJ10" s="4"/>
      <c r="AK10" s="4"/>
      <c r="AL10" s="61">
        <f>データ!$U$6</f>
        <v>85336</v>
      </c>
      <c r="AM10" s="61"/>
      <c r="AN10" s="61"/>
      <c r="AO10" s="61"/>
      <c r="AP10" s="61"/>
      <c r="AQ10" s="61"/>
      <c r="AR10" s="61"/>
      <c r="AS10" s="61"/>
      <c r="AT10" s="52">
        <f>データ!$V$6</f>
        <v>45.9</v>
      </c>
      <c r="AU10" s="53"/>
      <c r="AV10" s="53"/>
      <c r="AW10" s="53"/>
      <c r="AX10" s="53"/>
      <c r="AY10" s="53"/>
      <c r="AZ10" s="53"/>
      <c r="BA10" s="53"/>
      <c r="BB10" s="54">
        <f>データ!$W$6</f>
        <v>1859.17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z23ONAUk/1tMR/puaE+hI9adwE5sqHCTdHHPB+2Pmm0Mdl8I8pLjK3GE/+8eangSuiBWpCQ/MzjohvbY7P03A==" saltValue="Cet9fvmejtzj2XRX7emgi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232246</v>
      </c>
      <c r="D6" s="34">
        <f t="shared" si="3"/>
        <v>46</v>
      </c>
      <c r="E6" s="34">
        <f t="shared" si="3"/>
        <v>1</v>
      </c>
      <c r="F6" s="34">
        <f t="shared" si="3"/>
        <v>0</v>
      </c>
      <c r="G6" s="34">
        <f t="shared" si="3"/>
        <v>1</v>
      </c>
      <c r="H6" s="34" t="str">
        <f t="shared" si="3"/>
        <v>愛知県　知多市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76.56</v>
      </c>
      <c r="P6" s="35">
        <f t="shared" si="3"/>
        <v>99.95</v>
      </c>
      <c r="Q6" s="35">
        <f t="shared" si="3"/>
        <v>2211</v>
      </c>
      <c r="R6" s="35">
        <f t="shared" si="3"/>
        <v>85331</v>
      </c>
      <c r="S6" s="35">
        <f t="shared" si="3"/>
        <v>45.9</v>
      </c>
      <c r="T6" s="35">
        <f t="shared" si="3"/>
        <v>1859.06</v>
      </c>
      <c r="U6" s="35">
        <f t="shared" si="3"/>
        <v>85336</v>
      </c>
      <c r="V6" s="35">
        <f t="shared" si="3"/>
        <v>45.9</v>
      </c>
      <c r="W6" s="35">
        <f t="shared" si="3"/>
        <v>1859.17</v>
      </c>
      <c r="X6" s="36">
        <f>IF(X7="",NA(),X7)</f>
        <v>109.48</v>
      </c>
      <c r="Y6" s="36">
        <f t="shared" ref="Y6:AG6" si="4">IF(Y7="",NA(),Y7)</f>
        <v>111.18</v>
      </c>
      <c r="Z6" s="36">
        <f t="shared" si="4"/>
        <v>108.66</v>
      </c>
      <c r="AA6" s="36">
        <f t="shared" si="4"/>
        <v>108.98</v>
      </c>
      <c r="AB6" s="36">
        <f t="shared" si="4"/>
        <v>107.34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180.31</v>
      </c>
      <c r="AU6" s="36">
        <f t="shared" ref="AU6:BC6" si="6">IF(AU7="",NA(),AU7)</f>
        <v>226.33</v>
      </c>
      <c r="AV6" s="36">
        <f t="shared" si="6"/>
        <v>221.12</v>
      </c>
      <c r="AW6" s="36">
        <f t="shared" si="6"/>
        <v>243.45</v>
      </c>
      <c r="AX6" s="36">
        <f t="shared" si="6"/>
        <v>187.68</v>
      </c>
      <c r="AY6" s="36">
        <f t="shared" si="6"/>
        <v>346.59</v>
      </c>
      <c r="AZ6" s="36">
        <f t="shared" si="6"/>
        <v>357.82</v>
      </c>
      <c r="BA6" s="36">
        <f t="shared" si="6"/>
        <v>355.5</v>
      </c>
      <c r="BB6" s="36">
        <f t="shared" si="6"/>
        <v>349.83</v>
      </c>
      <c r="BC6" s="36">
        <f t="shared" si="6"/>
        <v>360.86</v>
      </c>
      <c r="BD6" s="35" t="str">
        <f>IF(BD7="","",IF(BD7="-","【-】","【"&amp;SUBSTITUTE(TEXT(BD7,"#,##0.00"),"-","△")&amp;"】"))</f>
        <v>【264.97】</v>
      </c>
      <c r="BE6" s="36">
        <f>IF(BE7="",NA(),BE7)</f>
        <v>83.59</v>
      </c>
      <c r="BF6" s="36">
        <f t="shared" ref="BF6:BN6" si="7">IF(BF7="",NA(),BF7)</f>
        <v>91.55</v>
      </c>
      <c r="BG6" s="36">
        <f t="shared" si="7"/>
        <v>103.51</v>
      </c>
      <c r="BH6" s="36">
        <f t="shared" si="7"/>
        <v>118.87</v>
      </c>
      <c r="BI6" s="36">
        <f t="shared" si="7"/>
        <v>130.72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104.4</v>
      </c>
      <c r="BQ6" s="36">
        <f t="shared" ref="BQ6:BY6" si="8">IF(BQ7="",NA(),BQ7)</f>
        <v>104.74</v>
      </c>
      <c r="BR6" s="36">
        <f t="shared" si="8"/>
        <v>101.3</v>
      </c>
      <c r="BS6" s="36">
        <f t="shared" si="8"/>
        <v>102.44</v>
      </c>
      <c r="BT6" s="36">
        <f t="shared" si="8"/>
        <v>103.35</v>
      </c>
      <c r="BU6" s="36">
        <f t="shared" si="8"/>
        <v>105.71</v>
      </c>
      <c r="BV6" s="36">
        <f t="shared" si="8"/>
        <v>106.01</v>
      </c>
      <c r="BW6" s="36">
        <f t="shared" si="8"/>
        <v>104.57</v>
      </c>
      <c r="BX6" s="36">
        <f t="shared" si="8"/>
        <v>103.54</v>
      </c>
      <c r="BY6" s="36">
        <f t="shared" si="8"/>
        <v>103.32</v>
      </c>
      <c r="BZ6" s="35" t="str">
        <f>IF(BZ7="","",IF(BZ7="-","【-】","【"&amp;SUBSTITUTE(TEXT(BZ7,"#,##0.00"),"-","△")&amp;"】"))</f>
        <v>【103.24】</v>
      </c>
      <c r="CA6" s="36">
        <f>IF(CA7="",NA(),CA7)</f>
        <v>114.16</v>
      </c>
      <c r="CB6" s="36">
        <f t="shared" ref="CB6:CJ6" si="9">IF(CB7="",NA(),CB7)</f>
        <v>113.8</v>
      </c>
      <c r="CC6" s="36">
        <f t="shared" si="9"/>
        <v>117.67</v>
      </c>
      <c r="CD6" s="36">
        <f t="shared" si="9"/>
        <v>115.99</v>
      </c>
      <c r="CE6" s="36">
        <f t="shared" si="9"/>
        <v>115.03</v>
      </c>
      <c r="CF6" s="36">
        <f t="shared" si="9"/>
        <v>162.15</v>
      </c>
      <c r="CG6" s="36">
        <f t="shared" si="9"/>
        <v>162.24</v>
      </c>
      <c r="CH6" s="36">
        <f t="shared" si="9"/>
        <v>165.47</v>
      </c>
      <c r="CI6" s="36">
        <f t="shared" si="9"/>
        <v>167.46</v>
      </c>
      <c r="CJ6" s="36">
        <f t="shared" si="9"/>
        <v>168.56</v>
      </c>
      <c r="CK6" s="35" t="str">
        <f>IF(CK7="","",IF(CK7="-","【-】","【"&amp;SUBSTITUTE(TEXT(CK7,"#,##0.00"),"-","△")&amp;"】"))</f>
        <v>【168.38】</v>
      </c>
      <c r="CL6" s="36">
        <f>IF(CL7="",NA(),CL7)</f>
        <v>54.7</v>
      </c>
      <c r="CM6" s="36">
        <f t="shared" ref="CM6:CU6" si="10">IF(CM7="",NA(),CM7)</f>
        <v>55.05</v>
      </c>
      <c r="CN6" s="36">
        <f t="shared" si="10"/>
        <v>55.53</v>
      </c>
      <c r="CO6" s="36">
        <f t="shared" si="10"/>
        <v>53.62</v>
      </c>
      <c r="CP6" s="36">
        <f t="shared" si="10"/>
        <v>83.17</v>
      </c>
      <c r="CQ6" s="36">
        <f t="shared" si="10"/>
        <v>59.34</v>
      </c>
      <c r="CR6" s="36">
        <f t="shared" si="10"/>
        <v>59.11</v>
      </c>
      <c r="CS6" s="36">
        <f t="shared" si="10"/>
        <v>59.74</v>
      </c>
      <c r="CT6" s="36">
        <f t="shared" si="10"/>
        <v>59.46</v>
      </c>
      <c r="CU6" s="36">
        <f t="shared" si="10"/>
        <v>59.51</v>
      </c>
      <c r="CV6" s="35" t="str">
        <f>IF(CV7="","",IF(CV7="-","【-】","【"&amp;SUBSTITUTE(TEXT(CV7,"#,##0.00"),"-","△")&amp;"】"))</f>
        <v>【60.00】</v>
      </c>
      <c r="CW6" s="36">
        <f>IF(CW7="",NA(),CW7)</f>
        <v>94.5</v>
      </c>
      <c r="CX6" s="36">
        <f t="shared" ref="CX6:DF6" si="11">IF(CX7="",NA(),CX7)</f>
        <v>94.53</v>
      </c>
      <c r="CY6" s="36">
        <f t="shared" si="11"/>
        <v>93.85</v>
      </c>
      <c r="CZ6" s="36">
        <f t="shared" si="11"/>
        <v>94.67</v>
      </c>
      <c r="DA6" s="36">
        <f t="shared" si="11"/>
        <v>94.95</v>
      </c>
      <c r="DB6" s="36">
        <f t="shared" si="11"/>
        <v>87.74</v>
      </c>
      <c r="DC6" s="36">
        <f t="shared" si="11"/>
        <v>87.91</v>
      </c>
      <c r="DD6" s="36">
        <f t="shared" si="11"/>
        <v>87.28</v>
      </c>
      <c r="DE6" s="36">
        <f t="shared" si="11"/>
        <v>87.41</v>
      </c>
      <c r="DF6" s="36">
        <f t="shared" si="11"/>
        <v>87.08</v>
      </c>
      <c r="DG6" s="35" t="str">
        <f>IF(DG7="","",IF(DG7="-","【-】","【"&amp;SUBSTITUTE(TEXT(DG7,"#,##0.00"),"-","△")&amp;"】"))</f>
        <v>【89.80】</v>
      </c>
      <c r="DH6" s="36">
        <f>IF(DH7="",NA(),DH7)</f>
        <v>47.15</v>
      </c>
      <c r="DI6" s="36">
        <f t="shared" ref="DI6:DQ6" si="12">IF(DI7="",NA(),DI7)</f>
        <v>47.49</v>
      </c>
      <c r="DJ6" s="36">
        <f t="shared" si="12"/>
        <v>47.76</v>
      </c>
      <c r="DK6" s="36">
        <f t="shared" si="12"/>
        <v>47.85</v>
      </c>
      <c r="DL6" s="36">
        <f t="shared" si="12"/>
        <v>47.88</v>
      </c>
      <c r="DM6" s="36">
        <f t="shared" si="12"/>
        <v>46.27</v>
      </c>
      <c r="DN6" s="36">
        <f t="shared" si="12"/>
        <v>46.88</v>
      </c>
      <c r="DO6" s="36">
        <f t="shared" si="12"/>
        <v>46.94</v>
      </c>
      <c r="DP6" s="36">
        <f t="shared" si="12"/>
        <v>47.62</v>
      </c>
      <c r="DQ6" s="36">
        <f t="shared" si="12"/>
        <v>48.55</v>
      </c>
      <c r="DR6" s="35" t="str">
        <f>IF(DR7="","",IF(DR7="-","【-】","【"&amp;SUBSTITUTE(TEXT(DR7,"#,##0.00"),"-","△")&amp;"】"))</f>
        <v>【49.59】</v>
      </c>
      <c r="DS6" s="36">
        <f>IF(DS7="",NA(),DS7)</f>
        <v>14.43</v>
      </c>
      <c r="DT6" s="36">
        <f t="shared" ref="DT6:EB6" si="13">IF(DT7="",NA(),DT7)</f>
        <v>16.7</v>
      </c>
      <c r="DU6" s="36">
        <f t="shared" si="13"/>
        <v>19.82</v>
      </c>
      <c r="DV6" s="36">
        <f t="shared" si="13"/>
        <v>23.49</v>
      </c>
      <c r="DW6" s="36">
        <f t="shared" si="13"/>
        <v>24.19</v>
      </c>
      <c r="DX6" s="36">
        <f t="shared" si="13"/>
        <v>10.93</v>
      </c>
      <c r="DY6" s="36">
        <f t="shared" si="13"/>
        <v>13.39</v>
      </c>
      <c r="DZ6" s="36">
        <f t="shared" si="13"/>
        <v>14.48</v>
      </c>
      <c r="EA6" s="36">
        <f t="shared" si="13"/>
        <v>16.27</v>
      </c>
      <c r="EB6" s="36">
        <f t="shared" si="13"/>
        <v>17.11</v>
      </c>
      <c r="EC6" s="35" t="str">
        <f>IF(EC7="","",IF(EC7="-","【-】","【"&amp;SUBSTITUTE(TEXT(EC7,"#,##0.00"),"-","△")&amp;"】"))</f>
        <v>【19.44】</v>
      </c>
      <c r="ED6" s="36">
        <f>IF(ED7="",NA(),ED7)</f>
        <v>0.37</v>
      </c>
      <c r="EE6" s="36">
        <f t="shared" ref="EE6:EM6" si="14">IF(EE7="",NA(),EE7)</f>
        <v>0.33</v>
      </c>
      <c r="EF6" s="36">
        <f t="shared" si="14"/>
        <v>0.38</v>
      </c>
      <c r="EG6" s="36">
        <f t="shared" si="14"/>
        <v>0.52</v>
      </c>
      <c r="EH6" s="36">
        <f t="shared" si="14"/>
        <v>0.68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232246</v>
      </c>
      <c r="D7" s="38">
        <v>46</v>
      </c>
      <c r="E7" s="38">
        <v>1</v>
      </c>
      <c r="F7" s="38">
        <v>0</v>
      </c>
      <c r="G7" s="38">
        <v>1</v>
      </c>
      <c r="H7" s="38" t="s">
        <v>93</v>
      </c>
      <c r="I7" s="38" t="s">
        <v>94</v>
      </c>
      <c r="J7" s="38" t="s">
        <v>95</v>
      </c>
      <c r="K7" s="38" t="s">
        <v>96</v>
      </c>
      <c r="L7" s="38" t="s">
        <v>97</v>
      </c>
      <c r="M7" s="38" t="s">
        <v>98</v>
      </c>
      <c r="N7" s="39" t="s">
        <v>99</v>
      </c>
      <c r="O7" s="39">
        <v>76.56</v>
      </c>
      <c r="P7" s="39">
        <v>99.95</v>
      </c>
      <c r="Q7" s="39">
        <v>2211</v>
      </c>
      <c r="R7" s="39">
        <v>85331</v>
      </c>
      <c r="S7" s="39">
        <v>45.9</v>
      </c>
      <c r="T7" s="39">
        <v>1859.06</v>
      </c>
      <c r="U7" s="39">
        <v>85336</v>
      </c>
      <c r="V7" s="39">
        <v>45.9</v>
      </c>
      <c r="W7" s="39">
        <v>1859.17</v>
      </c>
      <c r="X7" s="39">
        <v>109.48</v>
      </c>
      <c r="Y7" s="39">
        <v>111.18</v>
      </c>
      <c r="Z7" s="39">
        <v>108.66</v>
      </c>
      <c r="AA7" s="39">
        <v>108.98</v>
      </c>
      <c r="AB7" s="39">
        <v>107.34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180.31</v>
      </c>
      <c r="AU7" s="39">
        <v>226.33</v>
      </c>
      <c r="AV7" s="39">
        <v>221.12</v>
      </c>
      <c r="AW7" s="39">
        <v>243.45</v>
      </c>
      <c r="AX7" s="39">
        <v>187.68</v>
      </c>
      <c r="AY7" s="39">
        <v>346.59</v>
      </c>
      <c r="AZ7" s="39">
        <v>357.82</v>
      </c>
      <c r="BA7" s="39">
        <v>355.5</v>
      </c>
      <c r="BB7" s="39">
        <v>349.83</v>
      </c>
      <c r="BC7" s="39">
        <v>360.86</v>
      </c>
      <c r="BD7" s="39">
        <v>264.97000000000003</v>
      </c>
      <c r="BE7" s="39">
        <v>83.59</v>
      </c>
      <c r="BF7" s="39">
        <v>91.55</v>
      </c>
      <c r="BG7" s="39">
        <v>103.51</v>
      </c>
      <c r="BH7" s="39">
        <v>118.87</v>
      </c>
      <c r="BI7" s="39">
        <v>130.72</v>
      </c>
      <c r="BJ7" s="39">
        <v>312.02999999999997</v>
      </c>
      <c r="BK7" s="39">
        <v>307.45999999999998</v>
      </c>
      <c r="BL7" s="39">
        <v>312.58</v>
      </c>
      <c r="BM7" s="39">
        <v>314.87</v>
      </c>
      <c r="BN7" s="39">
        <v>309.27999999999997</v>
      </c>
      <c r="BO7" s="39">
        <v>266.61</v>
      </c>
      <c r="BP7" s="39">
        <v>104.4</v>
      </c>
      <c r="BQ7" s="39">
        <v>104.74</v>
      </c>
      <c r="BR7" s="39">
        <v>101.3</v>
      </c>
      <c r="BS7" s="39">
        <v>102.44</v>
      </c>
      <c r="BT7" s="39">
        <v>103.35</v>
      </c>
      <c r="BU7" s="39">
        <v>105.71</v>
      </c>
      <c r="BV7" s="39">
        <v>106.01</v>
      </c>
      <c r="BW7" s="39">
        <v>104.57</v>
      </c>
      <c r="BX7" s="39">
        <v>103.54</v>
      </c>
      <c r="BY7" s="39">
        <v>103.32</v>
      </c>
      <c r="BZ7" s="39">
        <v>103.24</v>
      </c>
      <c r="CA7" s="39">
        <v>114.16</v>
      </c>
      <c r="CB7" s="39">
        <v>113.8</v>
      </c>
      <c r="CC7" s="39">
        <v>117.67</v>
      </c>
      <c r="CD7" s="39">
        <v>115.99</v>
      </c>
      <c r="CE7" s="39">
        <v>115.03</v>
      </c>
      <c r="CF7" s="39">
        <v>162.15</v>
      </c>
      <c r="CG7" s="39">
        <v>162.24</v>
      </c>
      <c r="CH7" s="39">
        <v>165.47</v>
      </c>
      <c r="CI7" s="39">
        <v>167.46</v>
      </c>
      <c r="CJ7" s="39">
        <v>168.56</v>
      </c>
      <c r="CK7" s="39">
        <v>168.38</v>
      </c>
      <c r="CL7" s="39">
        <v>54.7</v>
      </c>
      <c r="CM7" s="39">
        <v>55.05</v>
      </c>
      <c r="CN7" s="39">
        <v>55.53</v>
      </c>
      <c r="CO7" s="39">
        <v>53.62</v>
      </c>
      <c r="CP7" s="39">
        <v>83.17</v>
      </c>
      <c r="CQ7" s="39">
        <v>59.34</v>
      </c>
      <c r="CR7" s="39">
        <v>59.11</v>
      </c>
      <c r="CS7" s="39">
        <v>59.74</v>
      </c>
      <c r="CT7" s="39">
        <v>59.46</v>
      </c>
      <c r="CU7" s="39">
        <v>59.51</v>
      </c>
      <c r="CV7" s="39">
        <v>60</v>
      </c>
      <c r="CW7" s="39">
        <v>94.5</v>
      </c>
      <c r="CX7" s="39">
        <v>94.53</v>
      </c>
      <c r="CY7" s="39">
        <v>93.85</v>
      </c>
      <c r="CZ7" s="39">
        <v>94.67</v>
      </c>
      <c r="DA7" s="39">
        <v>94.95</v>
      </c>
      <c r="DB7" s="39">
        <v>87.74</v>
      </c>
      <c r="DC7" s="39">
        <v>87.91</v>
      </c>
      <c r="DD7" s="39">
        <v>87.28</v>
      </c>
      <c r="DE7" s="39">
        <v>87.41</v>
      </c>
      <c r="DF7" s="39">
        <v>87.08</v>
      </c>
      <c r="DG7" s="39">
        <v>89.8</v>
      </c>
      <c r="DH7" s="39">
        <v>47.15</v>
      </c>
      <c r="DI7" s="39">
        <v>47.49</v>
      </c>
      <c r="DJ7" s="39">
        <v>47.76</v>
      </c>
      <c r="DK7" s="39">
        <v>47.85</v>
      </c>
      <c r="DL7" s="39">
        <v>47.88</v>
      </c>
      <c r="DM7" s="39">
        <v>46.27</v>
      </c>
      <c r="DN7" s="39">
        <v>46.88</v>
      </c>
      <c r="DO7" s="39">
        <v>46.94</v>
      </c>
      <c r="DP7" s="39">
        <v>47.62</v>
      </c>
      <c r="DQ7" s="39">
        <v>48.55</v>
      </c>
      <c r="DR7" s="39">
        <v>49.59</v>
      </c>
      <c r="DS7" s="39">
        <v>14.43</v>
      </c>
      <c r="DT7" s="39">
        <v>16.7</v>
      </c>
      <c r="DU7" s="39">
        <v>19.82</v>
      </c>
      <c r="DV7" s="39">
        <v>23.49</v>
      </c>
      <c r="DW7" s="39">
        <v>24.19</v>
      </c>
      <c r="DX7" s="39">
        <v>10.93</v>
      </c>
      <c r="DY7" s="39">
        <v>13.39</v>
      </c>
      <c r="DZ7" s="39">
        <v>14.48</v>
      </c>
      <c r="EA7" s="39">
        <v>16.27</v>
      </c>
      <c r="EB7" s="39">
        <v>17.11</v>
      </c>
      <c r="EC7" s="39">
        <v>19.440000000000001</v>
      </c>
      <c r="ED7" s="39">
        <v>0.37</v>
      </c>
      <c r="EE7" s="39">
        <v>0.33</v>
      </c>
      <c r="EF7" s="39">
        <v>0.38</v>
      </c>
      <c r="EG7" s="39">
        <v>0.52</v>
      </c>
      <c r="EH7" s="39">
        <v>0.68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2021-01-27T07:09:07Z</cp:lastPrinted>
  <dcterms:created xsi:type="dcterms:W3CDTF">2020-12-04T02:10:07Z</dcterms:created>
  <dcterms:modified xsi:type="dcterms:W3CDTF">2021-02-22T01:44:50Z</dcterms:modified>
  <cp:category/>
</cp:coreProperties>
</file>