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UKBYad/vmLujkegp1fONqtpaBdoboYUWNf+6+AXbcypsiwb5nSrs+9xoVt4wC5pNSjTbB+pvVmaVB5MXNkNUvA==" workbookSaltValue="rUiQ1hwwqBrbNbyLlzKBc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<sst xmlns="http://schemas.openxmlformats.org/spreadsheetml/2006/main" count="228" uniqueCount="113">
  <si>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</si>
  <si>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</si>
  <si>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</si>
  <si>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</si>
  <si>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</si>
  <si>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</si>
  <si>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</si>
  <si>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</si>
  <si>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</si>
  <si>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</si>
  <si>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</si>
  <si>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</si>
  <si>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</si>
  <si>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</si>
  <si>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</si>
  <si>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</si>
  <si>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</si>
  <si>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</si>
  <si>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</si>
  <si>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</si>
  <si>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</si>
  <si>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</si>
  <si>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</si>
  <si>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</si>
  <si>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</si>
  <si>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</si>
  <si>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</si>
  <si>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</si>
  <si>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</si>
  <si>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</si>
  <si>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</si>
  <si>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</si>
  <si>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</si>
  <si>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</si>
  <si>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</si>
  <si>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</si>
  <si>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</si>
  <si>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</si>
  <si>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</si>
  <si>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</si>
  <si>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</si>
  <si>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</si>
  <si>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</si>
  <si>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</si>
  <si>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</si>
  <si>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</si>
  <si>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</si>
  <si>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</si>
  <si>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</si>
  <si>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</si>
  <si>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</si>
  <si>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</si>
  <si>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</si>
  <si>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</si>
  <si>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</si>
  <si>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</si>
  <si>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</si>
  <si>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</si>
  <si>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</si>
  <si>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</si>
  <si>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</si>
  <si>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</si>
  <si>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</si>
  <si>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</si>
  <si>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</si>
  <si>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</si>
  <si>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</si>
  <si>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</si>
  <si>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</si>
  <si>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</si>
  <si>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</si>
  <si>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</si>
  <si>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</si>
  <si>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</si>
  <si>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</si>
  <si>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</si>
  <si>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</si>
  <si>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</si>
  <si>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</si>
  <si>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</si>
  <si>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</si>
  <si>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</si>
  <si>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</si>
  <si>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</si>
  <si>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</si>
  <si>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</si>
  <si>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</si>
  <si>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</si>
  <si>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</si>
  <si>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</si>
  <si>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</si>
  <si>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</si>
  <si>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</si>
  <si>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</si>
  <si>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</si>
  <si>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</si>
  <si>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</si>
  <si>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</si>
  <si>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</si>
  <si>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</si>
  <si>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</si>
  <si>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</si>
  <si>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</si>
  <si>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</si>
  <si>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</si>
  <si>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</si>
  <si>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</si>
  <si>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</si>
  <si>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</si>
  <si>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</si>
  <si>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水道施設の工事に伴う減価償却費の計上により経常費用が増加となり、全国及び類似団体の平均値を下回った。経常収支比率は平成28年度より下落しているため、事業の効率化を図っていく必要がある。
②累積欠損金比率は、例年0％であり、剰余金もあるため欠損金が発生することはないと考える。
③流動比率は、工事の竣工日を早期に設定することで未払金の減少に努めた結果、流動負債が減少し、対前年度比で92.32ポイントの増となった。
④企業債残高対給水収益比率は、企業債残高が少なく給水収益が負債を上回っている。
⑤料金回収率は、全国及び類似団体の平均値を上回っているが、経常費用の増加により対前年度比で▲2.7ポイントとなった。
⑥給水原価は、全国及び類似団体の平均値に比べ少額ではあるが、経常費用が増加傾向にあり、今後も増大が見込まれるため、経費の削減を図り、効率的で安定的な事業を運営していく必要がある。
⑦施設利用率は、全国及び類似団体の平均値に比べ10ポイント以上高くなっており、施設の能力を効率的に活用できている。
⑧有収率については、全国及び類似団体の平均値を上回っているが、道路漏水の影響により平成28年度以降は下落傾向にあるため、漏水調査の実施を計画中である。調査後に判明した漏水箇所を修繕することで有収率の向上を図り、施設の適切な保全に努める。</t>
    <rPh sb="9" eb="11">
      <t>スイドウ</t>
    </rPh>
    <rPh sb="11" eb="13">
      <t>シセツ</t>
    </rPh>
    <rPh sb="14" eb="16">
      <t>コウジ</t>
    </rPh>
    <rPh sb="17" eb="18">
      <t>トモナ</t>
    </rPh>
    <rPh sb="19" eb="21">
      <t>ゲンカ</t>
    </rPh>
    <rPh sb="21" eb="23">
      <t>ショウキャク</t>
    </rPh>
    <rPh sb="23" eb="24">
      <t>ヒ</t>
    </rPh>
    <rPh sb="25" eb="27">
      <t>ケイジョウ</t>
    </rPh>
    <rPh sb="30" eb="32">
      <t>ケイジョウ</t>
    </rPh>
    <rPh sb="32" eb="34">
      <t>ヒヨウ</t>
    </rPh>
    <rPh sb="35" eb="37">
      <t>ゾウカ</t>
    </rPh>
    <rPh sb="41" eb="43">
      <t>ゼンコク</t>
    </rPh>
    <rPh sb="43" eb="44">
      <t>オヨ</t>
    </rPh>
    <rPh sb="52" eb="53">
      <t>アタイ</t>
    </rPh>
    <rPh sb="154" eb="156">
      <t>コウジ</t>
    </rPh>
    <rPh sb="157" eb="159">
      <t>シュンコウ</t>
    </rPh>
    <rPh sb="159" eb="160">
      <t>ビ</t>
    </rPh>
    <rPh sb="161" eb="163">
      <t>ソウキ</t>
    </rPh>
    <rPh sb="164" eb="166">
      <t>セッテイ</t>
    </rPh>
    <rPh sb="175" eb="177">
      <t>ゲンショウ</t>
    </rPh>
    <rPh sb="178" eb="179">
      <t>ツト</t>
    </rPh>
    <rPh sb="181" eb="183">
      <t>ケッカ</t>
    </rPh>
    <rPh sb="184" eb="186">
      <t>リュウドウ</t>
    </rPh>
    <rPh sb="186" eb="188">
      <t>フサイ</t>
    </rPh>
    <rPh sb="189" eb="191">
      <t>ゲンショウ</t>
    </rPh>
    <rPh sb="193" eb="194">
      <t>タイ</t>
    </rPh>
    <rPh sb="194" eb="197">
      <t>ゼンネンド</t>
    </rPh>
    <rPh sb="197" eb="198">
      <t>ヒ</t>
    </rPh>
    <rPh sb="209" eb="210">
      <t>ゾウ</t>
    </rPh>
    <rPh sb="275" eb="276">
      <t>アタイ</t>
    </rPh>
    <rPh sb="285" eb="287">
      <t>ケイジョウ</t>
    </rPh>
    <rPh sb="287" eb="289">
      <t>ヒヨウ</t>
    </rPh>
    <rPh sb="295" eb="296">
      <t>タイ</t>
    </rPh>
    <rPh sb="296" eb="299">
      <t>ゼンネンド</t>
    </rPh>
    <rPh sb="322" eb="324">
      <t>ゼンコク</t>
    </rPh>
    <rPh sb="324" eb="325">
      <t>オヨ</t>
    </rPh>
    <rPh sb="326" eb="328">
      <t>ルイジ</t>
    </rPh>
    <rPh sb="328" eb="330">
      <t>ダンタイ</t>
    </rPh>
    <rPh sb="345" eb="347">
      <t>ケイジョウ</t>
    </rPh>
    <rPh sb="347" eb="349">
      <t>ヒヨウ</t>
    </rPh>
    <rPh sb="350" eb="352">
      <t>ゾウカ</t>
    </rPh>
    <rPh sb="352" eb="354">
      <t>ケイコウ</t>
    </rPh>
    <rPh sb="378" eb="379">
      <t>ハカ</t>
    </rPh>
    <rPh sb="385" eb="388">
      <t>アンテイテキ</t>
    </rPh>
    <rPh sb="389" eb="391">
      <t>ジギョウ</t>
    </rPh>
    <rPh sb="392" eb="394">
      <t>ウンエイ</t>
    </rPh>
    <rPh sb="398" eb="400">
      <t>ヒツヨウ</t>
    </rPh>
    <rPh sb="413" eb="415">
      <t>ゼンコク</t>
    </rPh>
    <rPh sb="415" eb="416">
      <t>オヨ</t>
    </rPh>
    <rPh sb="417" eb="419">
      <t>ルイジ</t>
    </rPh>
    <rPh sb="419" eb="421">
      <t>ダンタイ</t>
    </rPh>
    <rPh sb="454" eb="456">
      <t>カツヨウ</t>
    </rPh>
    <rPh sb="473" eb="475">
      <t>ゼンコク</t>
    </rPh>
    <rPh sb="475" eb="476">
      <t>オヨ</t>
    </rPh>
    <rPh sb="528" eb="530">
      <t>ジッシ</t>
    </rPh>
    <rPh sb="531" eb="533">
      <t>ケイカク</t>
    </rPh>
    <rPh sb="533" eb="534">
      <t>チュウ</t>
    </rPh>
    <rPh sb="538" eb="540">
      <t>チョウサ</t>
    </rPh>
    <rPh sb="540" eb="541">
      <t>ゴ</t>
    </rPh>
    <rPh sb="542" eb="544">
      <t>ハンメイ</t>
    </rPh>
    <rPh sb="546" eb="548">
      <t>ロウスイ</t>
    </rPh>
    <rPh sb="548" eb="550">
      <t>カショ</t>
    </rPh>
    <rPh sb="551" eb="553">
      <t>シュウゼン</t>
    </rPh>
    <rPh sb="558" eb="561">
      <t>ユウシュウリツ</t>
    </rPh>
    <rPh sb="562" eb="564">
      <t>コウジョウ</t>
    </rPh>
    <rPh sb="565" eb="566">
      <t>ハカ</t>
    </rPh>
    <rPh sb="568" eb="570">
      <t>シセツ</t>
    </rPh>
    <rPh sb="571" eb="573">
      <t>テキセツ</t>
    </rPh>
    <rPh sb="574" eb="576">
      <t>ホゼン</t>
    </rPh>
    <rPh sb="577" eb="578">
      <t>ツト</t>
    </rPh>
    <phoneticPr fontId="4"/>
  </si>
  <si>
    <r>
      <rPr>
        <sz val="11"/>
        <rFont val="ＭＳ ゴシック"/>
        <family val="3"/>
        <charset val="128"/>
      </rPr>
      <t>①有形固定資産減価償却率及び②管路経年化率については、全国及び類似団体の平均値を上回っており、施設の老朽化が進んでいる。
③管路更新率は、全国及び類似団体平均値の2倍以上となっている。基幹管路及び基幹管路以外の配水管については、事業計画に沿って着実に工事を実施しているところであり、今後も③管路更新率を向上し、①有形固定資産減価償却率及び②管路経年化率の低下に努める。</t>
    </r>
    <r>
      <rPr>
        <sz val="11"/>
        <color theme="1"/>
        <rFont val="ＭＳ ゴシック"/>
        <family val="3"/>
        <charset val="128"/>
      </rPr>
      <t xml:space="preserve">
</t>
    </r>
    <rPh sb="29" eb="30">
      <t>オヨ</t>
    </rPh>
    <rPh sb="69" eb="71">
      <t>ゼンコク</t>
    </rPh>
    <rPh sb="71" eb="72">
      <t>オヨ</t>
    </rPh>
    <phoneticPr fontId="4"/>
  </si>
  <si>
    <r>
      <rPr>
        <sz val="11"/>
        <rFont val="ＭＳ ゴシック"/>
        <family val="3"/>
        <charset val="128"/>
      </rPr>
      <t>　類似団体と比較して、料金回収率や施設利用率などが高いことから、比較的健全な経営をしており早急に改善の必要性はないと判断している。
　一方、施設の老朽化を示す数値は、全国及び類似団体の平均値を上回っており更新費用の増大が見込まれる。このため、既存の管路耐震化計画の見直しを含め、更新費用の平準化や充当する財源等について検討を行い、老朽化施設の更新を推進していく。
　収益面では、給水人口の減少等により大幅な</t>
    </r>
    <r>
      <rPr>
        <sz val="11"/>
        <color theme="1"/>
        <rFont val="ＭＳ ゴシック"/>
        <family val="3"/>
        <charset val="128"/>
      </rPr>
      <t>伸びが期待できないことから、必要に応じて料金改定や企業債の発行などについて検討を行う。
　また、愛知県が主催する広域化研究会議に参加しているため、施設連携や事務事業の共同化も踏まえ広域的な視点で検討を行い水道事業の基盤強化に努めていく。
　経営戦略については、R2年度中に策定予定。</t>
    </r>
    <rPh sb="70" eb="72">
      <t>シセツ</t>
    </rPh>
    <rPh sb="83" eb="85">
      <t>ゼンコク</t>
    </rPh>
    <rPh sb="85" eb="86">
      <t>オヨ</t>
    </rPh>
    <rPh sb="87" eb="89">
      <t>ルイジ</t>
    </rPh>
    <rPh sb="89" eb="91">
      <t>ダンタイ</t>
    </rPh>
    <rPh sb="102" eb="104">
      <t>コウシン</t>
    </rPh>
    <rPh sb="104" eb="106">
      <t>ヒヨウ</t>
    </rPh>
    <rPh sb="107" eb="109">
      <t>ゾウダイ</t>
    </rPh>
    <rPh sb="110" eb="112">
      <t>ミコ</t>
    </rPh>
    <rPh sb="121" eb="123">
      <t>キゾン</t>
    </rPh>
    <rPh sb="124" eb="126">
      <t>カンロ</t>
    </rPh>
    <rPh sb="126" eb="129">
      <t>タイシンカ</t>
    </rPh>
    <rPh sb="129" eb="131">
      <t>ケイカク</t>
    </rPh>
    <rPh sb="132" eb="134">
      <t>ミナオ</t>
    </rPh>
    <rPh sb="136" eb="137">
      <t>フク</t>
    </rPh>
    <rPh sb="139" eb="141">
      <t>コウシン</t>
    </rPh>
    <rPh sb="141" eb="143">
      <t>ヒヨウ</t>
    </rPh>
    <rPh sb="144" eb="147">
      <t>ヘイジュンカ</t>
    </rPh>
    <rPh sb="148" eb="150">
      <t>ジュウトウ</t>
    </rPh>
    <rPh sb="152" eb="154">
      <t>ザイゲン</t>
    </rPh>
    <rPh sb="154" eb="155">
      <t>トウ</t>
    </rPh>
    <rPh sb="159" eb="161">
      <t>ケントウ</t>
    </rPh>
    <rPh sb="162" eb="163">
      <t>オコナ</t>
    </rPh>
    <rPh sb="174" eb="176">
      <t>スイシン</t>
    </rPh>
    <rPh sb="183" eb="185">
      <t>シュウエキ</t>
    </rPh>
    <rPh sb="185" eb="186">
      <t>メン</t>
    </rPh>
    <rPh sb="196" eb="197">
      <t>トウ</t>
    </rPh>
    <rPh sb="200" eb="202">
      <t>オオハバ</t>
    </rPh>
    <rPh sb="203" eb="204">
      <t>ノ</t>
    </rPh>
    <rPh sb="206" eb="208">
      <t>キタイ</t>
    </rPh>
    <rPh sb="217" eb="219">
      <t>ヒツヨウ</t>
    </rPh>
    <rPh sb="220" eb="221">
      <t>オウ</t>
    </rPh>
    <rPh sb="223" eb="225">
      <t>リョウキン</t>
    </rPh>
    <rPh sb="225" eb="227">
      <t>カイテイ</t>
    </rPh>
    <rPh sb="228" eb="230">
      <t>キギョウ</t>
    </rPh>
    <rPh sb="230" eb="231">
      <t>サイ</t>
    </rPh>
    <rPh sb="232" eb="234">
      <t>ハッコウ</t>
    </rPh>
    <rPh sb="240" eb="242">
      <t>ケントウ</t>
    </rPh>
    <rPh sb="243" eb="244">
      <t>オコナ</t>
    </rPh>
    <rPh sb="251" eb="254">
      <t>アイチケン</t>
    </rPh>
    <rPh sb="255" eb="257">
      <t>シュサイ</t>
    </rPh>
    <rPh sb="259" eb="262">
      <t>コウイキカ</t>
    </rPh>
    <rPh sb="267" eb="269">
      <t>サンカ</t>
    </rPh>
    <rPh sb="276" eb="278">
      <t>シセツ</t>
    </rPh>
    <rPh sb="278" eb="280">
      <t>レンケイ</t>
    </rPh>
    <rPh sb="281" eb="283">
      <t>ジム</t>
    </rPh>
    <rPh sb="283" eb="285">
      <t>ジギョウ</t>
    </rPh>
    <rPh sb="286" eb="288">
      <t>キョウドウ</t>
    </rPh>
    <rPh sb="290" eb="291">
      <t>フ</t>
    </rPh>
    <rPh sb="293" eb="296">
      <t>コウイキテキ</t>
    </rPh>
    <rPh sb="297" eb="299">
      <t>シテン</t>
    </rPh>
    <rPh sb="300" eb="302">
      <t>ケントウ</t>
    </rPh>
    <rPh sb="303" eb="304">
      <t>オコナ</t>
    </rPh>
    <rPh sb="337" eb="338">
      <t>チュウ</t>
    </rPh>
    <rPh sb="341" eb="34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</si>
</sst>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0.5</c:v>
                </c:pt>
                <c:pt idx="2">
                  <c:v>1.29</c:v>
                </c:pt>
                <c:pt idx="3">
                  <c:v>1.52</c:v>
                </c:pt>
                <c:pt idx="4">
                  <c:v>1.39</c:v>
                </c:pt>
              </c:numCache>
            </c:numRef>
          </c:val>
          <c:extLst>
            <c:ext xmlns:c16="http://schemas.microsoft.com/office/drawing/2014/chart" uri="{C3380CC4-5D6E-409C-BE32-E72D297353CC}">
              <c16:uniqueId val="{00000000-DF35-4D80-94FB-49B72554EF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DF35-4D80-94FB-49B72554EF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72.06</c:v>
                </c:pt>
                <c:pt idx="1">
                  <c:v>73.12</c:v>
                </c:pt>
                <c:pt idx="2">
                  <c:v>73.22</c:v>
                </c:pt>
                <c:pt idx="3">
                  <c:v>73.709999999999994</c:v>
                </c:pt>
                <c:pt idx="4">
                  <c:v>73.459999999999994</c:v>
                </c:pt>
              </c:numCache>
            </c:numRef>
          </c:val>
          <c:extLst>
            <c:ext xmlns:c16="http://schemas.microsoft.com/office/drawing/2014/chart" uri="{C3380CC4-5D6E-409C-BE32-E72D297353CC}">
              <c16:uniqueId val="{00000000-2373-4543-B1AF-D0EA27AEC7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373-4543-B1AF-D0EA27AEC7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91.48</c:v>
                </c:pt>
                <c:pt idx="1">
                  <c:v>91.51</c:v>
                </c:pt>
                <c:pt idx="2">
                  <c:v>90.44</c:v>
                </c:pt>
                <c:pt idx="3">
                  <c:v>89.74</c:v>
                </c:pt>
                <c:pt idx="4">
                  <c:v>89.82</c:v>
                </c:pt>
              </c:numCache>
            </c:numRef>
          </c:val>
          <c:extLst>
            <c:ext xmlns:c16="http://schemas.microsoft.com/office/drawing/2014/chart" uri="{C3380CC4-5D6E-409C-BE32-E72D297353CC}">
              <c16:uniqueId val="{00000000-88FB-4F08-9A42-C1BC560D0E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8FB-4F08-9A42-C1BC560D0E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107.05</c:v>
                </c:pt>
                <c:pt idx="1">
                  <c:v>116.73</c:v>
                </c:pt>
                <c:pt idx="2">
                  <c:v>112.13</c:v>
                </c:pt>
                <c:pt idx="3">
                  <c:v>109.92</c:v>
                </c:pt>
                <c:pt idx="4">
                  <c:v>108.61</c:v>
                </c:pt>
              </c:numCache>
            </c:numRef>
          </c:val>
          <c:extLst>
            <c:ext xmlns:c16="http://schemas.microsoft.com/office/drawing/2014/chart" uri="{C3380CC4-5D6E-409C-BE32-E72D297353CC}">
              <c16:uniqueId val="{00000000-D7FC-445C-B2B8-14BA26FC07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D7FC-445C-B2B8-14BA26FC07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49.94</c:v>
                </c:pt>
                <c:pt idx="1">
                  <c:v>49.97</c:v>
                </c:pt>
                <c:pt idx="2">
                  <c:v>50.74</c:v>
                </c:pt>
                <c:pt idx="3">
                  <c:v>51.2</c:v>
                </c:pt>
                <c:pt idx="4">
                  <c:v>51.5</c:v>
                </c:pt>
              </c:numCache>
            </c:numRef>
          </c:val>
          <c:extLst>
            <c:ext xmlns:c16="http://schemas.microsoft.com/office/drawing/2014/chart" uri="{C3380CC4-5D6E-409C-BE32-E72D297353CC}">
              <c16:uniqueId val="{00000000-7415-432B-9619-32B82521CB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415-432B-9619-32B82521CB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40.51</c:v>
                </c:pt>
                <c:pt idx="1">
                  <c:v>39.69</c:v>
                </c:pt>
                <c:pt idx="2">
                  <c:v>39.29</c:v>
                </c:pt>
                <c:pt idx="3">
                  <c:v>38.65</c:v>
                </c:pt>
                <c:pt idx="4">
                  <c:v>38.11</c:v>
                </c:pt>
              </c:numCache>
            </c:numRef>
          </c:val>
          <c:extLst>
            <c:ext xmlns:c16="http://schemas.microsoft.com/office/drawing/2014/chart" uri="{C3380CC4-5D6E-409C-BE32-E72D297353CC}">
              <c16:uniqueId val="{00000000-49D9-4088-9988-0E9F08182B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9D9-4088-9988-0E9F08182B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9-4E94-9CCD-BAD8ED4D88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1069-4E94-9CCD-BAD8ED4D88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808.58</c:v>
                </c:pt>
                <c:pt idx="1">
                  <c:v>564.64</c:v>
                </c:pt>
                <c:pt idx="2">
                  <c:v>535.57000000000005</c:v>
                </c:pt>
                <c:pt idx="3">
                  <c:v>377.52</c:v>
                </c:pt>
                <c:pt idx="4">
                  <c:v>469.84</c:v>
                </c:pt>
              </c:numCache>
            </c:numRef>
          </c:val>
          <c:extLst>
            <c:ext xmlns:c16="http://schemas.microsoft.com/office/drawing/2014/chart" uri="{C3380CC4-5D6E-409C-BE32-E72D297353CC}">
              <c16:uniqueId val="{00000000-A695-40DB-B31E-E5A8809CCF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A695-40DB-B31E-E5A8809CCF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25.22</c:v>
                </c:pt>
                <c:pt idx="1">
                  <c:v>39.25</c:v>
                </c:pt>
                <c:pt idx="2">
                  <c:v>35.51</c:v>
                </c:pt>
                <c:pt idx="3">
                  <c:v>30.97</c:v>
                </c:pt>
                <c:pt idx="4">
                  <c:v>27.28</c:v>
                </c:pt>
              </c:numCache>
            </c:numRef>
          </c:val>
          <c:extLst>
            <c:ext xmlns:c16="http://schemas.microsoft.com/office/drawing/2014/chart" uri="{C3380CC4-5D6E-409C-BE32-E72D297353CC}">
              <c16:uniqueId val="{00000000-CA32-4B69-A098-C9321CD157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CA32-4B69-A098-C9321CD157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104.32</c:v>
                </c:pt>
                <c:pt idx="1">
                  <c:v>115.74</c:v>
                </c:pt>
                <c:pt idx="2">
                  <c:v>110.3</c:v>
                </c:pt>
                <c:pt idx="3">
                  <c:v>107.47</c:v>
                </c:pt>
                <c:pt idx="4">
                  <c:v>104.77</c:v>
                </c:pt>
              </c:numCache>
            </c:numRef>
          </c:val>
          <c:extLst>
            <c:ext xmlns:c16="http://schemas.microsoft.com/office/drawing/2014/chart" uri="{C3380CC4-5D6E-409C-BE32-E72D297353CC}">
              <c16:uniqueId val="{00000000-3F54-4EA2-BDF8-8D21348AF5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F54-4EA2-BDF8-8D21348AF5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114.64</c:v>
                </c:pt>
                <c:pt idx="1">
                  <c:v>103.79</c:v>
                </c:pt>
                <c:pt idx="2">
                  <c:v>108.2</c:v>
                </c:pt>
                <c:pt idx="3">
                  <c:v>111.37</c:v>
                </c:pt>
                <c:pt idx="4">
                  <c:v>114.54</c:v>
                </c:pt>
              </c:numCache>
            </c:numRef>
          </c:val>
          <c:extLst>
            <c:ext xmlns:c16="http://schemas.microsoft.com/office/drawing/2014/chart" uri="{C3380CC4-5D6E-409C-BE32-E72D297353CC}">
              <c16:uniqueId val="{00000000-0DFD-4F02-85A8-A004A2B1F5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DFD-4F02-85A8-A004A2B1F5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岩倉市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48092</v>
      </c>
      <c r="AM8" s="61"/>
      <c r="AN8" s="61"/>
      <c r="AO8" s="61"/>
      <c r="AP8" s="61"/>
      <c r="AQ8" s="61"/>
      <c r="AR8" s="61"/>
      <c r="AS8" s="61"/>
      <c r="AT8" s="52">
        <f>データ!$S$6</f>
        <v>10.47</v>
      </c>
      <c r="AU8" s="53"/>
      <c r="AV8" s="53"/>
      <c r="AW8" s="53"/>
      <c r="AX8" s="53"/>
      <c r="AY8" s="53"/>
      <c r="AZ8" s="53"/>
      <c r="BA8" s="53"/>
      <c r="BB8" s="54">
        <f>データ!$T$6</f>
        <v>4593.3100000000004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92.99</v>
      </c>
      <c r="J10" s="53"/>
      <c r="K10" s="53"/>
      <c r="L10" s="53"/>
      <c r="M10" s="53"/>
      <c r="N10" s="53"/>
      <c r="O10" s="64"/>
      <c r="P10" s="54">
        <f>データ!$P$6</f>
        <v>99.78</v>
      </c>
      <c r="Q10" s="54"/>
      <c r="R10" s="54"/>
      <c r="S10" s="54"/>
      <c r="T10" s="54"/>
      <c r="U10" s="54"/>
      <c r="V10" s="54"/>
      <c r="W10" s="61">
        <f>データ!$Q$6</f>
        <v>2180</v>
      </c>
      <c r="X10" s="61"/>
      <c r="Y10" s="61"/>
      <c r="Z10" s="61"/>
      <c r="AA10" s="61"/>
      <c r="AB10" s="61"/>
      <c r="AC10" s="61"/>
      <c r="AD10" s="2"/>
      <c r="AE10" s="2"/>
      <c r="AF10" s="2"/>
      <c r="AG10" s="2"/>
      <c r="AH10" s="4"/>
      <c r="AI10" s="4"/>
      <c r="AJ10" s="4"/>
      <c r="AK10" s="4"/>
      <c r="AL10" s="61">
        <f>データ!$U$6</f>
        <v>47938</v>
      </c>
      <c r="AM10" s="61"/>
      <c r="AN10" s="61"/>
      <c r="AO10" s="61"/>
      <c r="AP10" s="61"/>
      <c r="AQ10" s="61"/>
      <c r="AR10" s="61"/>
      <c r="AS10" s="61"/>
      <c r="AT10" s="52">
        <f>データ!$V$6</f>
        <v>10.47</v>
      </c>
      <c r="AU10" s="53"/>
      <c r="AV10" s="53"/>
      <c r="AW10" s="53"/>
      <c r="AX10" s="53"/>
      <c r="AY10" s="53"/>
      <c r="AZ10" s="53"/>
      <c r="BA10" s="53"/>
      <c r="BB10" s="54">
        <f>データ!$W$6</f>
        <v>4578.6099999999997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Ito5QX7jPBLho/9VACU+ObqPNGGb8v0NXGv6bvP4A7DdGt6oqPeGYsOURtSV8elbcFFMs2jaWf1r4HVTzQLpw==" saltValue="IVZK3F4FKbORR8CxWoGc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232289</v>
      </c>
      <c r="D6" s="34">
        <f t="shared" si="3"/>
        <v>46</v>
      </c>
      <c r="E6" s="34">
        <f t="shared" si="3"/>
        <v>1</v>
      </c>
      <c r="F6" s="34">
        <f t="shared" si="3"/>
        <v>0</v>
      </c>
      <c r="G6" s="34">
        <f t="shared" si="3"/>
        <v>1</v>
      </c>
      <c r="H6" s="34" t="str">
        <f t="shared" si="3"/>
        <v>愛知県　岩倉市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92.99</v>
      </c>
      <c r="P6" s="35">
        <f t="shared" si="3"/>
        <v>99.78</v>
      </c>
      <c r="Q6" s="35">
        <f t="shared" si="3"/>
        <v>2180</v>
      </c>
      <c r="R6" s="35">
        <f t="shared" si="3"/>
        <v>48092</v>
      </c>
      <c r="S6" s="35">
        <f t="shared" si="3"/>
        <v>10.47</v>
      </c>
      <c r="T6" s="35">
        <f t="shared" si="3"/>
        <v>4593.3100000000004</v>
      </c>
      <c r="U6" s="35">
        <f t="shared" si="3"/>
        <v>47938</v>
      </c>
      <c r="V6" s="35">
        <f t="shared" si="3"/>
        <v>10.47</v>
      </c>
      <c r="W6" s="35">
        <f t="shared" si="3"/>
        <v>4578.6099999999997</v>
      </c>
      <c r="X6" s="36">
        <f>IF(X7="",NA(),X7)</f>
        <v>107.05</v>
      </c>
      <c r="Y6" s="36">
        <f t="shared" ref="Y6:AG6" si="4">IF(Y7="",NA(),Y7)</f>
        <v>116.73</v>
      </c>
      <c r="Z6" s="36">
        <f t="shared" si="4"/>
        <v>112.13</v>
      </c>
      <c r="AA6" s="36">
        <f t="shared" si="4"/>
        <v>109.92</v>
      </c>
      <c r="AB6" s="36">
        <f t="shared" si="4"/>
        <v>108.61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808.58</v>
      </c>
      <c r="AU6" s="36">
        <f t="shared" ref="AU6:BC6" si="6">IF(AU7="",NA(),AU7)</f>
        <v>564.64</v>
      </c>
      <c r="AV6" s="36">
        <f t="shared" si="6"/>
        <v>535.57000000000005</v>
      </c>
      <c r="AW6" s="36">
        <f t="shared" si="6"/>
        <v>377.52</v>
      </c>
      <c r="AX6" s="36">
        <f t="shared" si="6"/>
        <v>469.84</v>
      </c>
      <c r="AY6" s="36">
        <f t="shared" si="6"/>
        <v>371.31</v>
      </c>
      <c r="AZ6" s="36">
        <f t="shared" si="6"/>
        <v>377.63</v>
      </c>
      <c r="BA6" s="36">
        <f t="shared" si="6"/>
        <v>357.34</v>
      </c>
      <c r="BB6" s="36">
        <f t="shared" si="6"/>
        <v>366.03</v>
      </c>
      <c r="BC6" s="36">
        <f t="shared" si="6"/>
        <v>365.18</v>
      </c>
      <c r="BD6" s="35" t="str">
        <f>IF(BD7="","",IF(BD7="-","【-】","【"&amp;SUBSTITUTE(TEXT(BD7,"#,##0.00"),"-","△")&amp;"】"))</f>
        <v>【264.97】</v>
      </c>
      <c r="BE6" s="36">
        <f>IF(BE7="",NA(),BE7)</f>
        <v>25.22</v>
      </c>
      <c r="BF6" s="36">
        <f t="shared" ref="BF6:BN6" si="7">IF(BF7="",NA(),BF7)</f>
        <v>39.25</v>
      </c>
      <c r="BG6" s="36">
        <f t="shared" si="7"/>
        <v>35.51</v>
      </c>
      <c r="BH6" s="36">
        <f t="shared" si="7"/>
        <v>30.97</v>
      </c>
      <c r="BI6" s="36">
        <f t="shared" si="7"/>
        <v>27.28</v>
      </c>
      <c r="BJ6" s="36">
        <f t="shared" si="7"/>
        <v>373.09</v>
      </c>
      <c r="BK6" s="36">
        <f t="shared" si="7"/>
        <v>364.71</v>
      </c>
      <c r="BL6" s="36">
        <f t="shared" si="7"/>
        <v>373.69</v>
      </c>
      <c r="BM6" s="36">
        <f t="shared" si="7"/>
        <v>370.12</v>
      </c>
      <c r="BN6" s="36">
        <f t="shared" si="7"/>
        <v>371.65</v>
      </c>
      <c r="BO6" s="35" t="str">
        <f>IF(BO7="","",IF(BO7="-","【-】","【"&amp;SUBSTITUTE(TEXT(BO7,"#,##0.00"),"-","△")&amp;"】"))</f>
        <v>【266.61】</v>
      </c>
      <c r="BP6" s="36">
        <f>IF(BP7="",NA(),BP7)</f>
        <v>104.32</v>
      </c>
      <c r="BQ6" s="36">
        <f t="shared" ref="BQ6:BY6" si="8">IF(BQ7="",NA(),BQ7)</f>
        <v>115.74</v>
      </c>
      <c r="BR6" s="36">
        <f t="shared" si="8"/>
        <v>110.3</v>
      </c>
      <c r="BS6" s="36">
        <f t="shared" si="8"/>
        <v>107.47</v>
      </c>
      <c r="BT6" s="36">
        <f t="shared" si="8"/>
        <v>104.77</v>
      </c>
      <c r="BU6" s="36">
        <f t="shared" si="8"/>
        <v>99.99</v>
      </c>
      <c r="BV6" s="36">
        <f t="shared" si="8"/>
        <v>100.65</v>
      </c>
      <c r="BW6" s="36">
        <f t="shared" si="8"/>
        <v>99.87</v>
      </c>
      <c r="BX6" s="36">
        <f t="shared" si="8"/>
        <v>100.42</v>
      </c>
      <c r="BY6" s="36">
        <f t="shared" si="8"/>
        <v>98.77</v>
      </c>
      <c r="BZ6" s="35" t="str">
        <f>IF(BZ7="","",IF(BZ7="-","【-】","【"&amp;SUBSTITUTE(TEXT(BZ7,"#,##0.00"),"-","△")&amp;"】"))</f>
        <v>【103.24】</v>
      </c>
      <c r="CA6" s="36">
        <f>IF(CA7="",NA(),CA7)</f>
        <v>114.64</v>
      </c>
      <c r="CB6" s="36">
        <f t="shared" ref="CB6:CJ6" si="9">IF(CB7="",NA(),CB7)</f>
        <v>103.79</v>
      </c>
      <c r="CC6" s="36">
        <f t="shared" si="9"/>
        <v>108.2</v>
      </c>
      <c r="CD6" s="36">
        <f t="shared" si="9"/>
        <v>111.37</v>
      </c>
      <c r="CE6" s="36">
        <f t="shared" si="9"/>
        <v>114.54</v>
      </c>
      <c r="CF6" s="36">
        <f t="shared" si="9"/>
        <v>171.15</v>
      </c>
      <c r="CG6" s="36">
        <f t="shared" si="9"/>
        <v>170.19</v>
      </c>
      <c r="CH6" s="36">
        <f t="shared" si="9"/>
        <v>171.81</v>
      </c>
      <c r="CI6" s="36">
        <f t="shared" si="9"/>
        <v>171.67</v>
      </c>
      <c r="CJ6" s="36">
        <f t="shared" si="9"/>
        <v>173.67</v>
      </c>
      <c r="CK6" s="35" t="str">
        <f>IF(CK7="","",IF(CK7="-","【-】","【"&amp;SUBSTITUTE(TEXT(CK7,"#,##0.00"),"-","△")&amp;"】"))</f>
        <v>【168.38】</v>
      </c>
      <c r="CL6" s="36">
        <f>IF(CL7="",NA(),CL7)</f>
        <v>72.06</v>
      </c>
      <c r="CM6" s="36">
        <f t="shared" ref="CM6:CU6" si="10">IF(CM7="",NA(),CM7)</f>
        <v>73.12</v>
      </c>
      <c r="CN6" s="36">
        <f t="shared" si="10"/>
        <v>73.22</v>
      </c>
      <c r="CO6" s="36">
        <f t="shared" si="10"/>
        <v>73.709999999999994</v>
      </c>
      <c r="CP6" s="36">
        <f t="shared" si="10"/>
        <v>73.459999999999994</v>
      </c>
      <c r="CQ6" s="36">
        <f t="shared" si="10"/>
        <v>58.53</v>
      </c>
      <c r="CR6" s="36">
        <f t="shared" si="10"/>
        <v>59.01</v>
      </c>
      <c r="CS6" s="36">
        <f t="shared" si="10"/>
        <v>60.03</v>
      </c>
      <c r="CT6" s="36">
        <f t="shared" si="10"/>
        <v>59.74</v>
      </c>
      <c r="CU6" s="36">
        <f t="shared" si="10"/>
        <v>59.67</v>
      </c>
      <c r="CV6" s="35" t="str">
        <f>IF(CV7="","",IF(CV7="-","【-】","【"&amp;SUBSTITUTE(TEXT(CV7,"#,##0.00"),"-","△")&amp;"】"))</f>
        <v>【60.00】</v>
      </c>
      <c r="CW6" s="36">
        <f>IF(CW7="",NA(),CW7)</f>
        <v>91.48</v>
      </c>
      <c r="CX6" s="36">
        <f t="shared" ref="CX6:DF6" si="11">IF(CX7="",NA(),CX7)</f>
        <v>91.51</v>
      </c>
      <c r="CY6" s="36">
        <f t="shared" si="11"/>
        <v>90.44</v>
      </c>
      <c r="CZ6" s="36">
        <f t="shared" si="11"/>
        <v>89.74</v>
      </c>
      <c r="DA6" s="36">
        <f t="shared" si="11"/>
        <v>89.82</v>
      </c>
      <c r="DB6" s="36">
        <f t="shared" si="11"/>
        <v>85.26</v>
      </c>
      <c r="DC6" s="36">
        <f t="shared" si="11"/>
        <v>85.37</v>
      </c>
      <c r="DD6" s="36">
        <f t="shared" si="11"/>
        <v>84.81</v>
      </c>
      <c r="DE6" s="36">
        <f t="shared" si="11"/>
        <v>84.8</v>
      </c>
      <c r="DF6" s="36">
        <f t="shared" si="11"/>
        <v>84.6</v>
      </c>
      <c r="DG6" s="35" t="str">
        <f>IF(DG7="","",IF(DG7="-","【-】","【"&amp;SUBSTITUTE(TEXT(DG7,"#,##0.00"),"-","△")&amp;"】"))</f>
        <v>【89.80】</v>
      </c>
      <c r="DH6" s="36">
        <f>IF(DH7="",NA(),DH7)</f>
        <v>49.94</v>
      </c>
      <c r="DI6" s="36">
        <f t="shared" ref="DI6:DQ6" si="12">IF(DI7="",NA(),DI7)</f>
        <v>49.97</v>
      </c>
      <c r="DJ6" s="36">
        <f t="shared" si="12"/>
        <v>50.74</v>
      </c>
      <c r="DK6" s="36">
        <f t="shared" si="12"/>
        <v>51.2</v>
      </c>
      <c r="DL6" s="36">
        <f t="shared" si="12"/>
        <v>51.5</v>
      </c>
      <c r="DM6" s="36">
        <f t="shared" si="12"/>
        <v>45.75</v>
      </c>
      <c r="DN6" s="36">
        <f t="shared" si="12"/>
        <v>46.9</v>
      </c>
      <c r="DO6" s="36">
        <f t="shared" si="12"/>
        <v>47.28</v>
      </c>
      <c r="DP6" s="36">
        <f t="shared" si="12"/>
        <v>47.66</v>
      </c>
      <c r="DQ6" s="36">
        <f t="shared" si="12"/>
        <v>48.17</v>
      </c>
      <c r="DR6" s="35" t="str">
        <f>IF(DR7="","",IF(DR7="-","【-】","【"&amp;SUBSTITUTE(TEXT(DR7,"#,##0.00"),"-","△")&amp;"】"))</f>
        <v>【49.59】</v>
      </c>
      <c r="DS6" s="36">
        <f>IF(DS7="",NA(),DS7)</f>
        <v>40.51</v>
      </c>
      <c r="DT6" s="36">
        <f t="shared" ref="DT6:EB6" si="13">IF(DT7="",NA(),DT7)</f>
        <v>39.69</v>
      </c>
      <c r="DU6" s="36">
        <f t="shared" si="13"/>
        <v>39.29</v>
      </c>
      <c r="DV6" s="36">
        <f t="shared" si="13"/>
        <v>38.65</v>
      </c>
      <c r="DW6" s="36">
        <f t="shared" si="13"/>
        <v>38.11</v>
      </c>
      <c r="DX6" s="36">
        <f t="shared" si="13"/>
        <v>10.54</v>
      </c>
      <c r="DY6" s="36">
        <f t="shared" si="13"/>
        <v>12.03</v>
      </c>
      <c r="DZ6" s="36">
        <f t="shared" si="13"/>
        <v>12.19</v>
      </c>
      <c r="EA6" s="36">
        <f t="shared" si="13"/>
        <v>15.1</v>
      </c>
      <c r="EB6" s="36">
        <f t="shared" si="13"/>
        <v>17.12</v>
      </c>
      <c r="EC6" s="35" t="str">
        <f>IF(EC7="","",IF(EC7="-","【-】","【"&amp;SUBSTITUTE(TEXT(EC7,"#,##0.00"),"-","△")&amp;"】"))</f>
        <v>【19.44】</v>
      </c>
      <c r="ED6" s="36">
        <f>IF(ED7="",NA(),ED7)</f>
        <v>0.65</v>
      </c>
      <c r="EE6" s="36">
        <f t="shared" ref="EE6:EM6" si="14">IF(EE7="",NA(),EE7)</f>
        <v>0.5</v>
      </c>
      <c r="EF6" s="36">
        <f t="shared" si="14"/>
        <v>1.29</v>
      </c>
      <c r="EG6" s="36">
        <f t="shared" si="14"/>
        <v>1.52</v>
      </c>
      <c r="EH6" s="36">
        <f t="shared" si="14"/>
        <v>1.39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232289</v>
      </c>
      <c r="D7" s="38">
        <v>46</v>
      </c>
      <c r="E7" s="38">
        <v>1</v>
      </c>
      <c r="F7" s="38">
        <v>0</v>
      </c>
      <c r="G7" s="38">
        <v>1</v>
      </c>
      <c r="H7" s="38" t="s">
        <v>93</v>
      </c>
      <c r="I7" s="38" t="s">
        <v>94</v>
      </c>
      <c r="J7" s="38" t="s">
        <v>95</v>
      </c>
      <c r="K7" s="38" t="s">
        <v>96</v>
      </c>
      <c r="L7" s="38" t="s">
        <v>97</v>
      </c>
      <c r="M7" s="38" t="s">
        <v>98</v>
      </c>
      <c r="N7" s="39" t="s">
        <v>99</v>
      </c>
      <c r="O7" s="39">
        <v>92.99</v>
      </c>
      <c r="P7" s="39">
        <v>99.78</v>
      </c>
      <c r="Q7" s="39">
        <v>2180</v>
      </c>
      <c r="R7" s="39">
        <v>48092</v>
      </c>
      <c r="S7" s="39">
        <v>10.47</v>
      </c>
      <c r="T7" s="39">
        <v>4593.3100000000004</v>
      </c>
      <c r="U7" s="39">
        <v>47938</v>
      </c>
      <c r="V7" s="39">
        <v>10.47</v>
      </c>
      <c r="W7" s="39">
        <v>4578.6099999999997</v>
      </c>
      <c r="X7" s="39">
        <v>107.05</v>
      </c>
      <c r="Y7" s="39">
        <v>116.73</v>
      </c>
      <c r="Z7" s="39">
        <v>112.13</v>
      </c>
      <c r="AA7" s="39">
        <v>109.92</v>
      </c>
      <c r="AB7" s="39">
        <v>108.61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808.58</v>
      </c>
      <c r="AU7" s="39">
        <v>564.64</v>
      </c>
      <c r="AV7" s="39">
        <v>535.57000000000005</v>
      </c>
      <c r="AW7" s="39">
        <v>377.52</v>
      </c>
      <c r="AX7" s="39">
        <v>469.84</v>
      </c>
      <c r="AY7" s="39">
        <v>371.31</v>
      </c>
      <c r="AZ7" s="39">
        <v>377.63</v>
      </c>
      <c r="BA7" s="39">
        <v>357.34</v>
      </c>
      <c r="BB7" s="39">
        <v>366.03</v>
      </c>
      <c r="BC7" s="39">
        <v>365.18</v>
      </c>
      <c r="BD7" s="39">
        <v>264.97000000000003</v>
      </c>
      <c r="BE7" s="39">
        <v>25.22</v>
      </c>
      <c r="BF7" s="39">
        <v>39.25</v>
      </c>
      <c r="BG7" s="39">
        <v>35.51</v>
      </c>
      <c r="BH7" s="39">
        <v>30.97</v>
      </c>
      <c r="BI7" s="39">
        <v>27.28</v>
      </c>
      <c r="BJ7" s="39">
        <v>373.09</v>
      </c>
      <c r="BK7" s="39">
        <v>364.71</v>
      </c>
      <c r="BL7" s="39">
        <v>373.69</v>
      </c>
      <c r="BM7" s="39">
        <v>370.12</v>
      </c>
      <c r="BN7" s="39">
        <v>371.65</v>
      </c>
      <c r="BO7" s="39">
        <v>266.61</v>
      </c>
      <c r="BP7" s="39">
        <v>104.32</v>
      </c>
      <c r="BQ7" s="39">
        <v>115.74</v>
      </c>
      <c r="BR7" s="39">
        <v>110.3</v>
      </c>
      <c r="BS7" s="39">
        <v>107.47</v>
      </c>
      <c r="BT7" s="39">
        <v>104.77</v>
      </c>
      <c r="BU7" s="39">
        <v>99.99</v>
      </c>
      <c r="BV7" s="39">
        <v>100.65</v>
      </c>
      <c r="BW7" s="39">
        <v>99.87</v>
      </c>
      <c r="BX7" s="39">
        <v>100.42</v>
      </c>
      <c r="BY7" s="39">
        <v>98.77</v>
      </c>
      <c r="BZ7" s="39">
        <v>103.24</v>
      </c>
      <c r="CA7" s="39">
        <v>114.64</v>
      </c>
      <c r="CB7" s="39">
        <v>103.79</v>
      </c>
      <c r="CC7" s="39">
        <v>108.2</v>
      </c>
      <c r="CD7" s="39">
        <v>111.37</v>
      </c>
      <c r="CE7" s="39">
        <v>114.54</v>
      </c>
      <c r="CF7" s="39">
        <v>171.15</v>
      </c>
      <c r="CG7" s="39">
        <v>170.19</v>
      </c>
      <c r="CH7" s="39">
        <v>171.81</v>
      </c>
      <c r="CI7" s="39">
        <v>171.67</v>
      </c>
      <c r="CJ7" s="39">
        <v>173.67</v>
      </c>
      <c r="CK7" s="39">
        <v>168.38</v>
      </c>
      <c r="CL7" s="39">
        <v>72.06</v>
      </c>
      <c r="CM7" s="39">
        <v>73.12</v>
      </c>
      <c r="CN7" s="39">
        <v>73.22</v>
      </c>
      <c r="CO7" s="39">
        <v>73.709999999999994</v>
      </c>
      <c r="CP7" s="39">
        <v>73.459999999999994</v>
      </c>
      <c r="CQ7" s="39">
        <v>58.53</v>
      </c>
      <c r="CR7" s="39">
        <v>59.01</v>
      </c>
      <c r="CS7" s="39">
        <v>60.03</v>
      </c>
      <c r="CT7" s="39">
        <v>59.74</v>
      </c>
      <c r="CU7" s="39">
        <v>59.67</v>
      </c>
      <c r="CV7" s="39">
        <v>60</v>
      </c>
      <c r="CW7" s="39">
        <v>91.48</v>
      </c>
      <c r="CX7" s="39">
        <v>91.51</v>
      </c>
      <c r="CY7" s="39">
        <v>90.44</v>
      </c>
      <c r="CZ7" s="39">
        <v>89.74</v>
      </c>
      <c r="DA7" s="39">
        <v>89.82</v>
      </c>
      <c r="DB7" s="39">
        <v>85.26</v>
      </c>
      <c r="DC7" s="39">
        <v>85.37</v>
      </c>
      <c r="DD7" s="39">
        <v>84.81</v>
      </c>
      <c r="DE7" s="39">
        <v>84.8</v>
      </c>
      <c r="DF7" s="39">
        <v>84.6</v>
      </c>
      <c r="DG7" s="39">
        <v>89.8</v>
      </c>
      <c r="DH7" s="39">
        <v>49.94</v>
      </c>
      <c r="DI7" s="39">
        <v>49.97</v>
      </c>
      <c r="DJ7" s="39">
        <v>50.74</v>
      </c>
      <c r="DK7" s="39">
        <v>51.2</v>
      </c>
      <c r="DL7" s="39">
        <v>51.5</v>
      </c>
      <c r="DM7" s="39">
        <v>45.75</v>
      </c>
      <c r="DN7" s="39">
        <v>46.9</v>
      </c>
      <c r="DO7" s="39">
        <v>47.28</v>
      </c>
      <c r="DP7" s="39">
        <v>47.66</v>
      </c>
      <c r="DQ7" s="39">
        <v>48.17</v>
      </c>
      <c r="DR7" s="39">
        <v>49.59</v>
      </c>
      <c r="DS7" s="39">
        <v>40.51</v>
      </c>
      <c r="DT7" s="39">
        <v>39.69</v>
      </c>
      <c r="DU7" s="39">
        <v>39.29</v>
      </c>
      <c r="DV7" s="39">
        <v>38.65</v>
      </c>
      <c r="DW7" s="39">
        <v>38.11</v>
      </c>
      <c r="DX7" s="39">
        <v>10.54</v>
      </c>
      <c r="DY7" s="39">
        <v>12.03</v>
      </c>
      <c r="DZ7" s="39">
        <v>12.19</v>
      </c>
      <c r="EA7" s="39">
        <v>15.1</v>
      </c>
      <c r="EB7" s="39">
        <v>17.12</v>
      </c>
      <c r="EC7" s="39">
        <v>19.440000000000001</v>
      </c>
      <c r="ED7" s="39">
        <v>0.65</v>
      </c>
      <c r="EE7" s="39">
        <v>0.5</v>
      </c>
      <c r="EF7" s="39">
        <v>1.29</v>
      </c>
      <c r="EG7" s="39">
        <v>1.52</v>
      </c>
      <c r="EH7" s="39">
        <v>1.39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2021-02-12T05:46:54Z</cp:lastPrinted>
  <dcterms:created xsi:type="dcterms:W3CDTF">2020-12-04T02:10:10Z</dcterms:created>
  <dcterms:modified xsi:type="dcterms:W3CDTF">2021-02-12T05:47:15Z</dcterms:modified>
  <cp:category/>
</cp:coreProperties>
</file>