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bgT2gTmj5FMbNVBkZniElsLP98nHWiC1aqREH6KDi87tn8fX+oV7+KE7M3FtlXzwtrd6os9c9hphaTE4P8KDlQ==" workbookSaltValue="bVNkchr3DGun5Bp+Fm8xmw==" workbookSpinCount="100000" lockStructure="1"/>
  <bookViews>
    <workbookView xWindow="0" yWindow="0" windowWidth="20400" windowHeight="70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<sst xmlns="http://schemas.openxmlformats.org/spreadsheetml/2006/main" count="228" uniqueCount="114">
  <si>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</si>
  <si>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</si>
  <si>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</si>
  <si>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</si>
  <si>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</si>
  <si>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</si>
  <si>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</si>
  <si>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</si>
  <si>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</si>
  <si>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</si>
  <si>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</si>
  <si>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</si>
  <si>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</si>
  <si>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</si>
  <si>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</si>
  <si>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</si>
  <si>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</si>
  <si>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</si>
  <si>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</si>
  <si>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</si>
  <si>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</si>
  <si>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</si>
  <si>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</si>
  <si>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</si>
  <si>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</si>
  <si>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</si>
  <si>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</si>
  <si>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</si>
  <si>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</si>
  <si>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</si>
  <si>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</si>
  <si>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</si>
  <si>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</si>
  <si>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</si>
  <si>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</si>
  <si>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</si>
  <si>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</si>
  <si>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</si>
  <si>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</si>
  <si>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</si>
  <si>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</si>
  <si>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</si>
  <si>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</si>
  <si>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</si>
  <si>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</si>
  <si>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</si>
  <si>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</si>
  <si>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</si>
  <si>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</si>
  <si>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</si>
  <si>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</si>
  <si>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</si>
  <si>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</si>
  <si>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</si>
  <si>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</si>
  <si>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</si>
  <si>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</si>
  <si>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</si>
  <si>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</si>
  <si>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</si>
  <si>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</si>
  <si>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</si>
  <si>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</si>
  <si>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</si>
  <si>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</si>
  <si>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</si>
  <si>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</si>
  <si>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</si>
  <si>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</si>
  <si>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</si>
  <si>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</si>
  <si>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</si>
  <si>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</si>
  <si>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</si>
  <si>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</si>
  <si>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</si>
  <si>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</si>
  <si>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</si>
  <si>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</si>
  <si>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</si>
  <si>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</si>
  <si>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</si>
  <si>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</si>
  <si>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</si>
  <si>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</si>
  <si>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</si>
  <si>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</si>
  <si>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</si>
  <si>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</si>
  <si>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</si>
  <si>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</si>
  <si>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</si>
  <si>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</si>
  <si>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</si>
  <si>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</si>
  <si>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</si>
  <si>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</si>
  <si>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</si>
  <si>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</si>
  <si>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</si>
  <si>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</si>
  <si>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</si>
  <si>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</si>
  <si>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</si>
  <si>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</si>
  <si>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</si>
  <si>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</si>
  <si>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</si>
  <si>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</si>
  <si>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</si>
  <si>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</si>
  <si>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①経常収支比率は100％を超えており、②累積欠損金もない状態です。
しかし、①経常収支比率及び⑤料金回収率ともに低下傾向であり、全国及び類似団体平均（以下、「全国平均等」と表記）を下回る状態が続いています。これは、人口減少や大口使用者の使用水量の減少などにより給水収益が減少していることによるものです。一方、⑥給水原価は全国平均等を下回っています。引き続き経費削減に取り組むとともに、料金改定等による財源確保が必要となる見通しです。
③流動比率は安定して良好な値を示しています。
④企業債残高対給水収益比率は全国平均等を大きく下回っていますが、老朽施設の更新を計画的に進めるため、H30から借入を行なっています。今後も一定額を借り入れる計画です。
⑦施設利用率は、配水量の減少に伴い低下傾向ですが、全国平均等は上回っています。
⑧有収率は、緩やかに上昇傾向を示していますが、収益性の改善のために、さらなる向上を目指し、漏水調査や老朽管の更新を継続して行なっていきます。</t>
    <rPh sb="1" eb="7">
      <t>ケイジョウシュウシヒリツ</t>
    </rPh>
    <rPh sb="13" eb="14">
      <t>コ</t>
    </rPh>
    <rPh sb="20" eb="25">
      <t>ルイセキケッソンキン</t>
    </rPh>
    <rPh sb="28" eb="30">
      <t>ジョウタイ</t>
    </rPh>
    <rPh sb="39" eb="41">
      <t>ケイジョウ</t>
    </rPh>
    <rPh sb="41" eb="43">
      <t>シュウシ</t>
    </rPh>
    <rPh sb="43" eb="45">
      <t>ヒリツ</t>
    </rPh>
    <rPh sb="45" eb="46">
      <t>オヨ</t>
    </rPh>
    <rPh sb="48" eb="53">
      <t>リョウキンカイシュウリツ</t>
    </rPh>
    <rPh sb="56" eb="60">
      <t>テイカケイコウ</t>
    </rPh>
    <rPh sb="64" eb="66">
      <t>ゼンコク</t>
    </rPh>
    <rPh sb="66" eb="67">
      <t>オヨ</t>
    </rPh>
    <rPh sb="68" eb="74">
      <t>ルイジダンタイヘイキン</t>
    </rPh>
    <rPh sb="75" eb="77">
      <t>イカ</t>
    </rPh>
    <rPh sb="79" eb="84">
      <t>ゼンコクヘイキントウ</t>
    </rPh>
    <rPh sb="86" eb="88">
      <t>ヒョウキ</t>
    </rPh>
    <rPh sb="90" eb="92">
      <t>シタマワ</t>
    </rPh>
    <rPh sb="93" eb="95">
      <t>ジョウタイ</t>
    </rPh>
    <rPh sb="96" eb="97">
      <t>ツヅ</t>
    </rPh>
    <rPh sb="107" eb="111">
      <t>ジンコウゲンショウ</t>
    </rPh>
    <rPh sb="112" eb="117">
      <t>オオグチシヨウシャ</t>
    </rPh>
    <rPh sb="118" eb="122">
      <t>シヨウスイリョウ</t>
    </rPh>
    <rPh sb="123" eb="125">
      <t>ゲンショウ</t>
    </rPh>
    <rPh sb="130" eb="134">
      <t>キュウスイシュウエキ</t>
    </rPh>
    <rPh sb="135" eb="137">
      <t>ゲンショウ</t>
    </rPh>
    <rPh sb="151" eb="153">
      <t>イッポウ</t>
    </rPh>
    <rPh sb="174" eb="175">
      <t>ヒ</t>
    </rPh>
    <rPh sb="176" eb="177">
      <t>ツヅ</t>
    </rPh>
    <rPh sb="178" eb="180">
      <t>ケイヒ</t>
    </rPh>
    <rPh sb="180" eb="182">
      <t>サクゲン</t>
    </rPh>
    <rPh sb="183" eb="184">
      <t>ト</t>
    </rPh>
    <rPh sb="185" eb="186">
      <t>ク</t>
    </rPh>
    <rPh sb="192" eb="196">
      <t>リョウキンカイテイ</t>
    </rPh>
    <rPh sb="196" eb="197">
      <t>トウ</t>
    </rPh>
    <rPh sb="200" eb="204">
      <t>ザイゲンカクホ</t>
    </rPh>
    <rPh sb="205" eb="207">
      <t>ヒツヨウ</t>
    </rPh>
    <rPh sb="210" eb="212">
      <t>ミトオ</t>
    </rPh>
    <rPh sb="218" eb="222">
      <t>リュウドウヒリツ</t>
    </rPh>
    <rPh sb="223" eb="225">
      <t>アンテイ</t>
    </rPh>
    <rPh sb="227" eb="229">
      <t>リョウコウ</t>
    </rPh>
    <rPh sb="230" eb="231">
      <t>アタイ</t>
    </rPh>
    <rPh sb="232" eb="233">
      <t>シメ</t>
    </rPh>
    <rPh sb="241" eb="246">
      <t>キギョウサイザンダカ</t>
    </rPh>
    <rPh sb="246" eb="247">
      <t>タイ</t>
    </rPh>
    <rPh sb="247" eb="253">
      <t>キュウスイシュウエキヒリツ</t>
    </rPh>
    <rPh sb="254" eb="258">
      <t>ゼンコクヘイキン</t>
    </rPh>
    <rPh sb="258" eb="259">
      <t>トウ</t>
    </rPh>
    <rPh sb="260" eb="261">
      <t>オオ</t>
    </rPh>
    <rPh sb="263" eb="265">
      <t>シタマワ</t>
    </rPh>
    <rPh sb="295" eb="297">
      <t>カリイレ</t>
    </rPh>
    <rPh sb="298" eb="299">
      <t>オコ</t>
    </rPh>
    <rPh sb="306" eb="308">
      <t>コンゴ</t>
    </rPh>
    <rPh sb="309" eb="312">
      <t>イッテイガク</t>
    </rPh>
    <rPh sb="313" eb="314">
      <t>カ</t>
    </rPh>
    <rPh sb="315" eb="316">
      <t>イ</t>
    </rPh>
    <rPh sb="318" eb="320">
      <t>ケイカク</t>
    </rPh>
    <rPh sb="325" eb="330">
      <t>シセツリヨウリツ</t>
    </rPh>
    <rPh sb="332" eb="335">
      <t>ハイスイリョウ</t>
    </rPh>
    <rPh sb="336" eb="338">
      <t>ゲンショウ</t>
    </rPh>
    <rPh sb="339" eb="340">
      <t>トモナ</t>
    </rPh>
    <rPh sb="341" eb="345">
      <t>テイカケイコウ</t>
    </rPh>
    <rPh sb="349" eb="353">
      <t>ゼンコクヘイキン</t>
    </rPh>
    <rPh sb="353" eb="354">
      <t>トウ</t>
    </rPh>
    <rPh sb="355" eb="357">
      <t>ウワマワ</t>
    </rPh>
    <rPh sb="365" eb="368">
      <t>ユウシュウリツ</t>
    </rPh>
    <rPh sb="370" eb="371">
      <t>ユル</t>
    </rPh>
    <rPh sb="374" eb="378">
      <t>ジョウショウケイコウ</t>
    </rPh>
    <rPh sb="379" eb="380">
      <t>シメ</t>
    </rPh>
    <rPh sb="387" eb="390">
      <t>シュウエキセイ</t>
    </rPh>
    <rPh sb="391" eb="393">
      <t>カイゼン</t>
    </rPh>
    <rPh sb="405" eb="407">
      <t>メザ</t>
    </rPh>
    <phoneticPr fontId="4"/>
  </si>
  <si>
    <t>①有形固定資産減価償却率、②管路経年化率ともに全国平均等を上回っており、昭和40～50年代に建設された施設の多くが法定耐用年数を超過しつつあります。
③管路更新率は、全国平均等と同程度で、やや低い値で安定しています。ここ数年は基幹管路の更新に注力しているため、更新した管路の延長としては短くなっています。値がやや低いのはそのためであり、「田原市水道事業基本計画」に基づき計画的に投資を行なっています。</t>
    <rPh sb="1" eb="7">
      <t>ユウケイコテイシサン</t>
    </rPh>
    <rPh sb="7" eb="12">
      <t>ゲンカショウキャクリツ</t>
    </rPh>
    <rPh sb="14" eb="20">
      <t>カンロケイネンカリツ</t>
    </rPh>
    <rPh sb="23" eb="28">
      <t>ゼンコクヘイキントウ</t>
    </rPh>
    <rPh sb="29" eb="31">
      <t>ウワマワ</t>
    </rPh>
    <rPh sb="36" eb="38">
      <t>ショウワ</t>
    </rPh>
    <rPh sb="43" eb="45">
      <t>ネンダイ</t>
    </rPh>
    <rPh sb="46" eb="48">
      <t>ケンセツ</t>
    </rPh>
    <rPh sb="51" eb="53">
      <t>シセツ</t>
    </rPh>
    <rPh sb="54" eb="55">
      <t>オオ</t>
    </rPh>
    <rPh sb="57" eb="63">
      <t>ホウテイタイヨウネンスウ</t>
    </rPh>
    <rPh sb="64" eb="66">
      <t>チョウカ</t>
    </rPh>
    <rPh sb="76" eb="81">
      <t>カンロコウシンリツ</t>
    </rPh>
    <rPh sb="83" eb="88">
      <t>ゼンコクヘイキントウ</t>
    </rPh>
    <rPh sb="89" eb="92">
      <t>ドウテイド</t>
    </rPh>
    <rPh sb="96" eb="97">
      <t>ヒク</t>
    </rPh>
    <rPh sb="98" eb="99">
      <t>アタイ</t>
    </rPh>
    <rPh sb="100" eb="102">
      <t>アンテイ</t>
    </rPh>
    <rPh sb="110" eb="112">
      <t>スウネン</t>
    </rPh>
    <rPh sb="113" eb="117">
      <t>キカンカンロ</t>
    </rPh>
    <rPh sb="118" eb="120">
      <t>コウシン</t>
    </rPh>
    <rPh sb="121" eb="123">
      <t>チュウリョク</t>
    </rPh>
    <rPh sb="130" eb="132">
      <t>コウシン</t>
    </rPh>
    <rPh sb="134" eb="136">
      <t>カンロ</t>
    </rPh>
    <rPh sb="137" eb="139">
      <t>エンチョウ</t>
    </rPh>
    <rPh sb="143" eb="144">
      <t>ミジカ</t>
    </rPh>
    <rPh sb="152" eb="153">
      <t>アタイ</t>
    </rPh>
    <rPh sb="156" eb="157">
      <t>ヒク</t>
    </rPh>
    <rPh sb="169" eb="176">
      <t>タハラシスイドウジギョウ</t>
    </rPh>
    <rPh sb="176" eb="180">
      <t>キホンケイカク</t>
    </rPh>
    <rPh sb="182" eb="183">
      <t>モト</t>
    </rPh>
    <rPh sb="185" eb="188">
      <t>ケイカクテキ</t>
    </rPh>
    <rPh sb="189" eb="191">
      <t>トウシ</t>
    </rPh>
    <rPh sb="192" eb="193">
      <t>オコ</t>
    </rPh>
    <phoneticPr fontId="4"/>
  </si>
  <si>
    <t>人口減少や大口使用者の使用水量の減少傾向が続く中、老朽化した施設の更新や災害発生時の機能喪失を軽減するための整備を、着実に進める必要があります。
今後の水道事業の安定的な経営のためH30年4月に策定（R4以降見直し予定）した経営戦略に基づき、施設の更新及び耐震化を計画的に進めるとともに、補助金、企業債、料金改定等により、適切な財源確保を図っていきます。
また、人材育成と技術向上を目的として、近隣市との情報共有、連携強化に取り組みます。</t>
    <rPh sb="16" eb="20">
      <t>ゲンショウケイコウ</t>
    </rPh>
    <rPh sb="21" eb="22">
      <t>ツヅ</t>
    </rPh>
    <rPh sb="23" eb="24">
      <t>ナカ</t>
    </rPh>
    <rPh sb="25" eb="28">
      <t>ロウキュウカ</t>
    </rPh>
    <rPh sb="30" eb="32">
      <t>シセツ</t>
    </rPh>
    <rPh sb="33" eb="35">
      <t>コウシン</t>
    </rPh>
    <rPh sb="36" eb="38">
      <t>サイガイ</t>
    </rPh>
    <rPh sb="38" eb="41">
      <t>ハッセイジ</t>
    </rPh>
    <rPh sb="42" eb="46">
      <t>キノウソウシツ</t>
    </rPh>
    <rPh sb="47" eb="49">
      <t>ケイゲン</t>
    </rPh>
    <rPh sb="54" eb="56">
      <t>セイビ</t>
    </rPh>
    <rPh sb="58" eb="60">
      <t>チャクジツ</t>
    </rPh>
    <rPh sb="61" eb="62">
      <t>スス</t>
    </rPh>
    <rPh sb="64" eb="66">
      <t>ヒツヨウ</t>
    </rPh>
    <rPh sb="73" eb="75">
      <t>コンゴ</t>
    </rPh>
    <rPh sb="76" eb="80">
      <t>スイドウジギョウ</t>
    </rPh>
    <rPh sb="81" eb="84">
      <t>アンテイテキ</t>
    </rPh>
    <rPh sb="85" eb="87">
      <t>ケイエイ</t>
    </rPh>
    <rPh sb="93" eb="94">
      <t>ネン</t>
    </rPh>
    <rPh sb="95" eb="96">
      <t>ガツ</t>
    </rPh>
    <rPh sb="97" eb="99">
      <t>サクテイ</t>
    </rPh>
    <rPh sb="102" eb="104">
      <t>イコウ</t>
    </rPh>
    <rPh sb="104" eb="106">
      <t>ミナオ</t>
    </rPh>
    <rPh sb="107" eb="109">
      <t>ヨテイ</t>
    </rPh>
    <rPh sb="114" eb="116">
      <t>センリャク</t>
    </rPh>
    <rPh sb="117" eb="118">
      <t>モト</t>
    </rPh>
    <rPh sb="121" eb="123">
      <t>シセツ</t>
    </rPh>
    <rPh sb="124" eb="126">
      <t>コウシン</t>
    </rPh>
    <rPh sb="126" eb="127">
      <t>オヨ</t>
    </rPh>
    <rPh sb="128" eb="131">
      <t>タイシンカ</t>
    </rPh>
    <rPh sb="132" eb="135">
      <t>ケイカクテキ</t>
    </rPh>
    <rPh sb="136" eb="137">
      <t>スス</t>
    </rPh>
    <rPh sb="144" eb="147">
      <t>ホジョキン</t>
    </rPh>
    <rPh sb="152" eb="157">
      <t>リョウキンカイテイトウ</t>
    </rPh>
    <rPh sb="161" eb="163">
      <t>テキセツ</t>
    </rPh>
    <rPh sb="164" eb="168">
      <t>ザイゲンカクホ</t>
    </rPh>
    <rPh sb="169" eb="170">
      <t>ハカ</t>
    </rPh>
    <rPh sb="181" eb="185">
      <t>ジンザイイクセイ</t>
    </rPh>
    <rPh sb="186" eb="190">
      <t>ギジュツコウジョウ</t>
    </rPh>
    <rPh sb="191" eb="193">
      <t>モクテキ</t>
    </rPh>
    <rPh sb="197" eb="200">
      <t>キンリンシ</t>
    </rPh>
    <rPh sb="202" eb="206">
      <t>ジョウホウキョウユウ</t>
    </rPh>
    <rPh sb="207" eb="211">
      <t>レンケイキョウカ</t>
    </rPh>
    <rPh sb="212" eb="213">
      <t>ト</t>
    </rPh>
    <rPh sb="214" eb="21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</si>
</sst>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c:v>
                </c:pt>
                <c:pt idx="1">
                  <c:v>0.64</c:v>
                </c:pt>
                <c:pt idx="2">
                  <c:v>0.74</c:v>
                </c:pt>
                <c:pt idx="3">
                  <c:v>0.61</c:v>
                </c:pt>
                <c:pt idx="4">
                  <c:v>0.62</c:v>
                </c:pt>
              </c:numCache>
            </c:numRef>
          </c:val>
          <c:extLst>
            <c:ext xmlns:c16="http://schemas.microsoft.com/office/drawing/2014/chart" uri="{C3380CC4-5D6E-409C-BE32-E72D297353CC}">
              <c16:uniqueId val="{00000000-C0A3-448F-937C-0FE2F71733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C0A3-448F-937C-0FE2F71733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68.19</c:v>
                </c:pt>
                <c:pt idx="1">
                  <c:v>66.790000000000006</c:v>
                </c:pt>
                <c:pt idx="2">
                  <c:v>66.06</c:v>
                </c:pt>
                <c:pt idx="3">
                  <c:v>63.2</c:v>
                </c:pt>
                <c:pt idx="4">
                  <c:v>62.09</c:v>
                </c:pt>
              </c:numCache>
            </c:numRef>
          </c:val>
          <c:extLst>
            <c:ext xmlns:c16="http://schemas.microsoft.com/office/drawing/2014/chart" uri="{C3380CC4-5D6E-409C-BE32-E72D297353CC}">
              <c16:uniqueId val="{00000000-46C4-48D9-970A-30E6C9549E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46C4-48D9-970A-30E6C9549E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89.27</c:v>
                </c:pt>
                <c:pt idx="1">
                  <c:v>89.1</c:v>
                </c:pt>
                <c:pt idx="2">
                  <c:v>89.26</c:v>
                </c:pt>
                <c:pt idx="3">
                  <c:v>90.77</c:v>
                </c:pt>
                <c:pt idx="4">
                  <c:v>89.82</c:v>
                </c:pt>
              </c:numCache>
            </c:numRef>
          </c:val>
          <c:extLst>
            <c:ext xmlns:c16="http://schemas.microsoft.com/office/drawing/2014/chart" uri="{C3380CC4-5D6E-409C-BE32-E72D297353CC}">
              <c16:uniqueId val="{00000000-2237-49B6-81C2-54BB42BA1A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2237-49B6-81C2-54BB42BA1A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106.17</c:v>
                </c:pt>
                <c:pt idx="1">
                  <c:v>101.42</c:v>
                </c:pt>
                <c:pt idx="2">
                  <c:v>103.35</c:v>
                </c:pt>
                <c:pt idx="3">
                  <c:v>103.29</c:v>
                </c:pt>
                <c:pt idx="4">
                  <c:v>101.68</c:v>
                </c:pt>
              </c:numCache>
            </c:numRef>
          </c:val>
          <c:extLst>
            <c:ext xmlns:c16="http://schemas.microsoft.com/office/drawing/2014/chart" uri="{C3380CC4-5D6E-409C-BE32-E72D297353CC}">
              <c16:uniqueId val="{00000000-9753-42E1-8ED8-D72C5A1445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753-42E1-8ED8-D72C5A1445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56.23</c:v>
                </c:pt>
                <c:pt idx="1">
                  <c:v>57.12</c:v>
                </c:pt>
                <c:pt idx="2">
                  <c:v>57.67</c:v>
                </c:pt>
                <c:pt idx="3">
                  <c:v>58</c:v>
                </c:pt>
                <c:pt idx="4">
                  <c:v>58.43</c:v>
                </c:pt>
              </c:numCache>
            </c:numRef>
          </c:val>
          <c:extLst>
            <c:ext xmlns:c16="http://schemas.microsoft.com/office/drawing/2014/chart" uri="{C3380CC4-5D6E-409C-BE32-E72D297353CC}">
              <c16:uniqueId val="{00000000-B105-4ED0-BA20-C17CAF3257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105-4ED0-BA20-C17CAF3257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9.1999999999999993</c:v>
                </c:pt>
                <c:pt idx="1">
                  <c:v>8.86</c:v>
                </c:pt>
                <c:pt idx="2">
                  <c:v>23.09</c:v>
                </c:pt>
                <c:pt idx="3">
                  <c:v>24.91</c:v>
                </c:pt>
                <c:pt idx="4">
                  <c:v>26.19</c:v>
                </c:pt>
              </c:numCache>
            </c:numRef>
          </c:val>
          <c:extLst>
            <c:ext xmlns:c16="http://schemas.microsoft.com/office/drawing/2014/chart" uri="{C3380CC4-5D6E-409C-BE32-E72D297353CC}">
              <c16:uniqueId val="{00000000-3499-4D04-8001-7546A4CE99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3499-4D04-8001-7546A4CE99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4C-4102-88DA-6783BA26BE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9B4C-4102-88DA-6783BA26BE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625.66999999999996</c:v>
                </c:pt>
                <c:pt idx="1">
                  <c:v>463.28</c:v>
                </c:pt>
                <c:pt idx="2">
                  <c:v>444.61</c:v>
                </c:pt>
                <c:pt idx="3">
                  <c:v>425.6</c:v>
                </c:pt>
                <c:pt idx="4">
                  <c:v>574.82000000000005</c:v>
                </c:pt>
              </c:numCache>
            </c:numRef>
          </c:val>
          <c:extLst>
            <c:ext xmlns:c16="http://schemas.microsoft.com/office/drawing/2014/chart" uri="{C3380CC4-5D6E-409C-BE32-E72D297353CC}">
              <c16:uniqueId val="{00000000-1DAC-4FB4-A35F-FF894F86BF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1DAC-4FB4-A35F-FF894F86BF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formatCode="#,##0.00;&quot;△&quot;#,##0.00;&quot;-&quot;">
                  <c:v>9.6</c:v>
                </c:pt>
                <c:pt idx="4" formatCode="#,##0.00;&quot;△&quot;#,##0.00;&quot;-&quot;">
                  <c:v>19.440000000000001</c:v>
                </c:pt>
              </c:numCache>
            </c:numRef>
          </c:val>
          <c:extLst>
            <c:ext xmlns:c16="http://schemas.microsoft.com/office/drawing/2014/chart" uri="{C3380CC4-5D6E-409C-BE32-E72D297353CC}">
              <c16:uniqueId val="{00000000-A42E-409D-B856-57197B9907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42E-409D-B856-57197B9907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101.36</c:v>
                </c:pt>
                <c:pt idx="1">
                  <c:v>95.45</c:v>
                </c:pt>
                <c:pt idx="2">
                  <c:v>98.65</c:v>
                </c:pt>
                <c:pt idx="3">
                  <c:v>98.32</c:v>
                </c:pt>
                <c:pt idx="4">
                  <c:v>97.09</c:v>
                </c:pt>
              </c:numCache>
            </c:numRef>
          </c:val>
          <c:extLst>
            <c:ext xmlns:c16="http://schemas.microsoft.com/office/drawing/2014/chart" uri="{C3380CC4-5D6E-409C-BE32-E72D297353CC}">
              <c16:uniqueId val="{00000000-41A5-4363-A1AC-D94F1FB26F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41A5-4363-A1AC-D94F1FB26F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145.28</c:v>
                </c:pt>
                <c:pt idx="1">
                  <c:v>153.49</c:v>
                </c:pt>
                <c:pt idx="2">
                  <c:v>148.69</c:v>
                </c:pt>
                <c:pt idx="3">
                  <c:v>148.94</c:v>
                </c:pt>
                <c:pt idx="4">
                  <c:v>151.21</c:v>
                </c:pt>
              </c:numCache>
            </c:numRef>
          </c:val>
          <c:extLst>
            <c:ext xmlns:c16="http://schemas.microsoft.com/office/drawing/2014/chart" uri="{C3380CC4-5D6E-409C-BE32-E72D297353CC}">
              <c16:uniqueId val="{00000000-2CE4-4CDA-98BE-5759DF204DC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2CE4-4CDA-98BE-5759DF204DC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田原市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61860</v>
      </c>
      <c r="AM8" s="71"/>
      <c r="AN8" s="71"/>
      <c r="AO8" s="71"/>
      <c r="AP8" s="71"/>
      <c r="AQ8" s="71"/>
      <c r="AR8" s="71"/>
      <c r="AS8" s="71"/>
      <c r="AT8" s="67">
        <f>データ!$S$6</f>
        <v>191.12</v>
      </c>
      <c r="AU8" s="68"/>
      <c r="AV8" s="68"/>
      <c r="AW8" s="68"/>
      <c r="AX8" s="68"/>
      <c r="AY8" s="68"/>
      <c r="AZ8" s="68"/>
      <c r="BA8" s="68"/>
      <c r="BB8" s="70">
        <f>データ!$T$6</f>
        <v>323.67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94.97</v>
      </c>
      <c r="J10" s="68"/>
      <c r="K10" s="68"/>
      <c r="L10" s="68"/>
      <c r="M10" s="68"/>
      <c r="N10" s="68"/>
      <c r="O10" s="69"/>
      <c r="P10" s="70">
        <f>データ!$P$6</f>
        <v>99.93</v>
      </c>
      <c r="Q10" s="70"/>
      <c r="R10" s="70"/>
      <c r="S10" s="70"/>
      <c r="T10" s="70"/>
      <c r="U10" s="70"/>
      <c r="V10" s="70"/>
      <c r="W10" s="71">
        <f>データ!$Q$6</f>
        <v>2365</v>
      </c>
      <c r="X10" s="71"/>
      <c r="Y10" s="71"/>
      <c r="Z10" s="71"/>
      <c r="AA10" s="71"/>
      <c r="AB10" s="71"/>
      <c r="AC10" s="71"/>
      <c r="AD10" s="2"/>
      <c r="AE10" s="2"/>
      <c r="AF10" s="2"/>
      <c r="AG10" s="2"/>
      <c r="AH10" s="4"/>
      <c r="AI10" s="4"/>
      <c r="AJ10" s="4"/>
      <c r="AK10" s="4"/>
      <c r="AL10" s="71">
        <f>データ!$U$6</f>
        <v>61519</v>
      </c>
      <c r="AM10" s="71"/>
      <c r="AN10" s="71"/>
      <c r="AO10" s="71"/>
      <c r="AP10" s="71"/>
      <c r="AQ10" s="71"/>
      <c r="AR10" s="71"/>
      <c r="AS10" s="71"/>
      <c r="AT10" s="67">
        <f>データ!$V$6</f>
        <v>191.12</v>
      </c>
      <c r="AU10" s="68"/>
      <c r="AV10" s="68"/>
      <c r="AW10" s="68"/>
      <c r="AX10" s="68"/>
      <c r="AY10" s="68"/>
      <c r="AZ10" s="68"/>
      <c r="BA10" s="68"/>
      <c r="BB10" s="70">
        <f>データ!$W$6</f>
        <v>321.89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lqdSgtKk0ZLasgTstuwMuE+eMExhPXNI1hrS0pSSGw8yvwU6eN2834pJ+tMFOL9CQtczI8fXeA3SdxwfjUZg==" saltValue="G2wFFwymRftNtvKBAOcm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232319</v>
      </c>
      <c r="D6" s="34">
        <f t="shared" si="3"/>
        <v>46</v>
      </c>
      <c r="E6" s="34">
        <f t="shared" si="3"/>
        <v>1</v>
      </c>
      <c r="F6" s="34">
        <f t="shared" si="3"/>
        <v>0</v>
      </c>
      <c r="G6" s="34">
        <f t="shared" si="3"/>
        <v>1</v>
      </c>
      <c r="H6" s="34" t="str">
        <f t="shared" si="3"/>
        <v>愛知県　田原市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94.97</v>
      </c>
      <c r="P6" s="35">
        <f t="shared" si="3"/>
        <v>99.93</v>
      </c>
      <c r="Q6" s="35">
        <f t="shared" si="3"/>
        <v>2365</v>
      </c>
      <c r="R6" s="35">
        <f t="shared" si="3"/>
        <v>61860</v>
      </c>
      <c r="S6" s="35">
        <f t="shared" si="3"/>
        <v>191.12</v>
      </c>
      <c r="T6" s="35">
        <f t="shared" si="3"/>
        <v>323.67</v>
      </c>
      <c r="U6" s="35">
        <f t="shared" si="3"/>
        <v>61519</v>
      </c>
      <c r="V6" s="35">
        <f t="shared" si="3"/>
        <v>191.12</v>
      </c>
      <c r="W6" s="35">
        <f t="shared" si="3"/>
        <v>321.89</v>
      </c>
      <c r="X6" s="36">
        <f>IF(X7="",NA(),X7)</f>
        <v>106.17</v>
      </c>
      <c r="Y6" s="36">
        <f t="shared" ref="Y6:AG6" si="4">IF(Y7="",NA(),Y7)</f>
        <v>101.42</v>
      </c>
      <c r="Z6" s="36">
        <f t="shared" si="4"/>
        <v>103.35</v>
      </c>
      <c r="AA6" s="36">
        <f t="shared" si="4"/>
        <v>103.29</v>
      </c>
      <c r="AB6" s="36">
        <f t="shared" si="4"/>
        <v>101.68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625.66999999999996</v>
      </c>
      <c r="AU6" s="36">
        <f t="shared" ref="AU6:BC6" si="6">IF(AU7="",NA(),AU7)</f>
        <v>463.28</v>
      </c>
      <c r="AV6" s="36">
        <f t="shared" si="6"/>
        <v>444.61</v>
      </c>
      <c r="AW6" s="36">
        <f t="shared" si="6"/>
        <v>425.6</v>
      </c>
      <c r="AX6" s="36">
        <f t="shared" si="6"/>
        <v>574.82000000000005</v>
      </c>
      <c r="AY6" s="36">
        <f t="shared" si="6"/>
        <v>346.59</v>
      </c>
      <c r="AZ6" s="36">
        <f t="shared" si="6"/>
        <v>357.82</v>
      </c>
      <c r="BA6" s="36">
        <f t="shared" si="6"/>
        <v>355.5</v>
      </c>
      <c r="BB6" s="36">
        <f t="shared" si="6"/>
        <v>349.83</v>
      </c>
      <c r="BC6" s="36">
        <f t="shared" si="6"/>
        <v>360.86</v>
      </c>
      <c r="BD6" s="35" t="str">
        <f>IF(BD7="","",IF(BD7="-","【-】","【"&amp;SUBSTITUTE(TEXT(BD7,"#,##0.00"),"-","△")&amp;"】"))</f>
        <v>【264.97】</v>
      </c>
      <c r="BE6" s="35">
        <f>IF(BE7="",NA(),BE7)</f>
        <v>0</v>
      </c>
      <c r="BF6" s="35">
        <f t="shared" ref="BF6:BN6" si="7">IF(BF7="",NA(),BF7)</f>
        <v>0</v>
      </c>
      <c r="BG6" s="35">
        <f t="shared" si="7"/>
        <v>0</v>
      </c>
      <c r="BH6" s="36">
        <f t="shared" si="7"/>
        <v>9.6</v>
      </c>
      <c r="BI6" s="36">
        <f t="shared" si="7"/>
        <v>19.440000000000001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101.36</v>
      </c>
      <c r="BQ6" s="36">
        <f t="shared" ref="BQ6:BY6" si="8">IF(BQ7="",NA(),BQ7)</f>
        <v>95.45</v>
      </c>
      <c r="BR6" s="36">
        <f t="shared" si="8"/>
        <v>98.65</v>
      </c>
      <c r="BS6" s="36">
        <f t="shared" si="8"/>
        <v>98.32</v>
      </c>
      <c r="BT6" s="36">
        <f t="shared" si="8"/>
        <v>97.09</v>
      </c>
      <c r="BU6" s="36">
        <f t="shared" si="8"/>
        <v>105.71</v>
      </c>
      <c r="BV6" s="36">
        <f t="shared" si="8"/>
        <v>106.01</v>
      </c>
      <c r="BW6" s="36">
        <f t="shared" si="8"/>
        <v>104.57</v>
      </c>
      <c r="BX6" s="36">
        <f t="shared" si="8"/>
        <v>103.54</v>
      </c>
      <c r="BY6" s="36">
        <f t="shared" si="8"/>
        <v>103.32</v>
      </c>
      <c r="BZ6" s="35" t="str">
        <f>IF(BZ7="","",IF(BZ7="-","【-】","【"&amp;SUBSTITUTE(TEXT(BZ7,"#,##0.00"),"-","△")&amp;"】"))</f>
        <v>【103.24】</v>
      </c>
      <c r="CA6" s="36">
        <f>IF(CA7="",NA(),CA7)</f>
        <v>145.28</v>
      </c>
      <c r="CB6" s="36">
        <f t="shared" ref="CB6:CJ6" si="9">IF(CB7="",NA(),CB7)</f>
        <v>153.49</v>
      </c>
      <c r="CC6" s="36">
        <f t="shared" si="9"/>
        <v>148.69</v>
      </c>
      <c r="CD6" s="36">
        <f t="shared" si="9"/>
        <v>148.94</v>
      </c>
      <c r="CE6" s="36">
        <f t="shared" si="9"/>
        <v>151.21</v>
      </c>
      <c r="CF6" s="36">
        <f t="shared" si="9"/>
        <v>162.15</v>
      </c>
      <c r="CG6" s="36">
        <f t="shared" si="9"/>
        <v>162.24</v>
      </c>
      <c r="CH6" s="36">
        <f t="shared" si="9"/>
        <v>165.47</v>
      </c>
      <c r="CI6" s="36">
        <f t="shared" si="9"/>
        <v>167.46</v>
      </c>
      <c r="CJ6" s="36">
        <f t="shared" si="9"/>
        <v>168.56</v>
      </c>
      <c r="CK6" s="35" t="str">
        <f>IF(CK7="","",IF(CK7="-","【-】","【"&amp;SUBSTITUTE(TEXT(CK7,"#,##0.00"),"-","△")&amp;"】"))</f>
        <v>【168.38】</v>
      </c>
      <c r="CL6" s="36">
        <f>IF(CL7="",NA(),CL7)</f>
        <v>68.19</v>
      </c>
      <c r="CM6" s="36">
        <f t="shared" ref="CM6:CU6" si="10">IF(CM7="",NA(),CM7)</f>
        <v>66.790000000000006</v>
      </c>
      <c r="CN6" s="36">
        <f t="shared" si="10"/>
        <v>66.06</v>
      </c>
      <c r="CO6" s="36">
        <f t="shared" si="10"/>
        <v>63.2</v>
      </c>
      <c r="CP6" s="36">
        <f t="shared" si="10"/>
        <v>62.09</v>
      </c>
      <c r="CQ6" s="36">
        <f t="shared" si="10"/>
        <v>59.34</v>
      </c>
      <c r="CR6" s="36">
        <f t="shared" si="10"/>
        <v>59.11</v>
      </c>
      <c r="CS6" s="36">
        <f t="shared" si="10"/>
        <v>59.74</v>
      </c>
      <c r="CT6" s="36">
        <f t="shared" si="10"/>
        <v>59.46</v>
      </c>
      <c r="CU6" s="36">
        <f t="shared" si="10"/>
        <v>59.51</v>
      </c>
      <c r="CV6" s="35" t="str">
        <f>IF(CV7="","",IF(CV7="-","【-】","【"&amp;SUBSTITUTE(TEXT(CV7,"#,##0.00"),"-","△")&amp;"】"))</f>
        <v>【60.00】</v>
      </c>
      <c r="CW6" s="36">
        <f>IF(CW7="",NA(),CW7)</f>
        <v>89.27</v>
      </c>
      <c r="CX6" s="36">
        <f t="shared" ref="CX6:DF6" si="11">IF(CX7="",NA(),CX7)</f>
        <v>89.1</v>
      </c>
      <c r="CY6" s="36">
        <f t="shared" si="11"/>
        <v>89.26</v>
      </c>
      <c r="CZ6" s="36">
        <f t="shared" si="11"/>
        <v>90.77</v>
      </c>
      <c r="DA6" s="36">
        <f t="shared" si="11"/>
        <v>89.82</v>
      </c>
      <c r="DB6" s="36">
        <f t="shared" si="11"/>
        <v>87.74</v>
      </c>
      <c r="DC6" s="36">
        <f t="shared" si="11"/>
        <v>87.91</v>
      </c>
      <c r="DD6" s="36">
        <f t="shared" si="11"/>
        <v>87.28</v>
      </c>
      <c r="DE6" s="36">
        <f t="shared" si="11"/>
        <v>87.41</v>
      </c>
      <c r="DF6" s="36">
        <f t="shared" si="11"/>
        <v>87.08</v>
      </c>
      <c r="DG6" s="35" t="str">
        <f>IF(DG7="","",IF(DG7="-","【-】","【"&amp;SUBSTITUTE(TEXT(DG7,"#,##0.00"),"-","△")&amp;"】"))</f>
        <v>【89.80】</v>
      </c>
      <c r="DH6" s="36">
        <f>IF(DH7="",NA(),DH7)</f>
        <v>56.23</v>
      </c>
      <c r="DI6" s="36">
        <f t="shared" ref="DI6:DQ6" si="12">IF(DI7="",NA(),DI7)</f>
        <v>57.12</v>
      </c>
      <c r="DJ6" s="36">
        <f t="shared" si="12"/>
        <v>57.67</v>
      </c>
      <c r="DK6" s="36">
        <f t="shared" si="12"/>
        <v>58</v>
      </c>
      <c r="DL6" s="36">
        <f t="shared" si="12"/>
        <v>58.43</v>
      </c>
      <c r="DM6" s="36">
        <f t="shared" si="12"/>
        <v>46.27</v>
      </c>
      <c r="DN6" s="36">
        <f t="shared" si="12"/>
        <v>46.88</v>
      </c>
      <c r="DO6" s="36">
        <f t="shared" si="12"/>
        <v>46.94</v>
      </c>
      <c r="DP6" s="36">
        <f t="shared" si="12"/>
        <v>47.62</v>
      </c>
      <c r="DQ6" s="36">
        <f t="shared" si="12"/>
        <v>48.55</v>
      </c>
      <c r="DR6" s="35" t="str">
        <f>IF(DR7="","",IF(DR7="-","【-】","【"&amp;SUBSTITUTE(TEXT(DR7,"#,##0.00"),"-","△")&amp;"】"))</f>
        <v>【49.59】</v>
      </c>
      <c r="DS6" s="36">
        <f>IF(DS7="",NA(),DS7)</f>
        <v>9.1999999999999993</v>
      </c>
      <c r="DT6" s="36">
        <f t="shared" ref="DT6:EB6" si="13">IF(DT7="",NA(),DT7)</f>
        <v>8.86</v>
      </c>
      <c r="DU6" s="36">
        <f t="shared" si="13"/>
        <v>23.09</v>
      </c>
      <c r="DV6" s="36">
        <f t="shared" si="13"/>
        <v>24.91</v>
      </c>
      <c r="DW6" s="36">
        <f t="shared" si="13"/>
        <v>26.19</v>
      </c>
      <c r="DX6" s="36">
        <f t="shared" si="13"/>
        <v>10.93</v>
      </c>
      <c r="DY6" s="36">
        <f t="shared" si="13"/>
        <v>13.39</v>
      </c>
      <c r="DZ6" s="36">
        <f t="shared" si="13"/>
        <v>14.48</v>
      </c>
      <c r="EA6" s="36">
        <f t="shared" si="13"/>
        <v>16.27</v>
      </c>
      <c r="EB6" s="36">
        <f t="shared" si="13"/>
        <v>17.11</v>
      </c>
      <c r="EC6" s="35" t="str">
        <f>IF(EC7="","",IF(EC7="-","【-】","【"&amp;SUBSTITUTE(TEXT(EC7,"#,##0.00"),"-","△")&amp;"】"))</f>
        <v>【19.44】</v>
      </c>
      <c r="ED6" s="36">
        <f>IF(ED7="",NA(),ED7)</f>
        <v>0.9</v>
      </c>
      <c r="EE6" s="36">
        <f t="shared" ref="EE6:EM6" si="14">IF(EE7="",NA(),EE7)</f>
        <v>0.64</v>
      </c>
      <c r="EF6" s="36">
        <f t="shared" si="14"/>
        <v>0.74</v>
      </c>
      <c r="EG6" s="36">
        <f t="shared" si="14"/>
        <v>0.61</v>
      </c>
      <c r="EH6" s="36">
        <f t="shared" si="14"/>
        <v>0.62</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232319</v>
      </c>
      <c r="D7" s="38">
        <v>46</v>
      </c>
      <c r="E7" s="38">
        <v>1</v>
      </c>
      <c r="F7" s="38">
        <v>0</v>
      </c>
      <c r="G7" s="38">
        <v>1</v>
      </c>
      <c r="H7" s="38" t="s">
        <v>93</v>
      </c>
      <c r="I7" s="38" t="s">
        <v>94</v>
      </c>
      <c r="J7" s="38" t="s">
        <v>95</v>
      </c>
      <c r="K7" s="38" t="s">
        <v>96</v>
      </c>
      <c r="L7" s="38" t="s">
        <v>97</v>
      </c>
      <c r="M7" s="38" t="s">
        <v>98</v>
      </c>
      <c r="N7" s="39" t="s">
        <v>99</v>
      </c>
      <c r="O7" s="39">
        <v>94.97</v>
      </c>
      <c r="P7" s="39">
        <v>99.93</v>
      </c>
      <c r="Q7" s="39">
        <v>2365</v>
      </c>
      <c r="R7" s="39">
        <v>61860</v>
      </c>
      <c r="S7" s="39">
        <v>191.12</v>
      </c>
      <c r="T7" s="39">
        <v>323.67</v>
      </c>
      <c r="U7" s="39">
        <v>61519</v>
      </c>
      <c r="V7" s="39">
        <v>191.12</v>
      </c>
      <c r="W7" s="39">
        <v>321.89</v>
      </c>
      <c r="X7" s="39">
        <v>106.17</v>
      </c>
      <c r="Y7" s="39">
        <v>101.42</v>
      </c>
      <c r="Z7" s="39">
        <v>103.35</v>
      </c>
      <c r="AA7" s="39">
        <v>103.29</v>
      </c>
      <c r="AB7" s="39">
        <v>101.68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625.66999999999996</v>
      </c>
      <c r="AU7" s="39">
        <v>463.28</v>
      </c>
      <c r="AV7" s="39">
        <v>444.61</v>
      </c>
      <c r="AW7" s="39">
        <v>425.6</v>
      </c>
      <c r="AX7" s="39">
        <v>574.82000000000005</v>
      </c>
      <c r="AY7" s="39">
        <v>346.59</v>
      </c>
      <c r="AZ7" s="39">
        <v>357.82</v>
      </c>
      <c r="BA7" s="39">
        <v>355.5</v>
      </c>
      <c r="BB7" s="39">
        <v>349.83</v>
      </c>
      <c r="BC7" s="39">
        <v>360.86</v>
      </c>
      <c r="BD7" s="39">
        <v>264.97000000000003</v>
      </c>
      <c r="BE7" s="39">
        <v>0</v>
      </c>
      <c r="BF7" s="39">
        <v>0</v>
      </c>
      <c r="BG7" s="39">
        <v>0</v>
      </c>
      <c r="BH7" s="39">
        <v>9.6</v>
      </c>
      <c r="BI7" s="39">
        <v>19.440000000000001</v>
      </c>
      <c r="BJ7" s="39">
        <v>312.02999999999997</v>
      </c>
      <c r="BK7" s="39">
        <v>307.45999999999998</v>
      </c>
      <c r="BL7" s="39">
        <v>312.58</v>
      </c>
      <c r="BM7" s="39">
        <v>314.87</v>
      </c>
      <c r="BN7" s="39">
        <v>309.27999999999997</v>
      </c>
      <c r="BO7" s="39">
        <v>266.61</v>
      </c>
      <c r="BP7" s="39">
        <v>101.36</v>
      </c>
      <c r="BQ7" s="39">
        <v>95.45</v>
      </c>
      <c r="BR7" s="39">
        <v>98.65</v>
      </c>
      <c r="BS7" s="39">
        <v>98.32</v>
      </c>
      <c r="BT7" s="39">
        <v>97.09</v>
      </c>
      <c r="BU7" s="39">
        <v>105.71</v>
      </c>
      <c r="BV7" s="39">
        <v>106.01</v>
      </c>
      <c r="BW7" s="39">
        <v>104.57</v>
      </c>
      <c r="BX7" s="39">
        <v>103.54</v>
      </c>
      <c r="BY7" s="39">
        <v>103.32</v>
      </c>
      <c r="BZ7" s="39">
        <v>103.24</v>
      </c>
      <c r="CA7" s="39">
        <v>145.28</v>
      </c>
      <c r="CB7" s="39">
        <v>153.49</v>
      </c>
      <c r="CC7" s="39">
        <v>148.69</v>
      </c>
      <c r="CD7" s="39">
        <v>148.94</v>
      </c>
      <c r="CE7" s="39">
        <v>151.21</v>
      </c>
      <c r="CF7" s="39">
        <v>162.15</v>
      </c>
      <c r="CG7" s="39">
        <v>162.24</v>
      </c>
      <c r="CH7" s="39">
        <v>165.47</v>
      </c>
      <c r="CI7" s="39">
        <v>167.46</v>
      </c>
      <c r="CJ7" s="39">
        <v>168.56</v>
      </c>
      <c r="CK7" s="39">
        <v>168.38</v>
      </c>
      <c r="CL7" s="39">
        <v>68.19</v>
      </c>
      <c r="CM7" s="39">
        <v>66.790000000000006</v>
      </c>
      <c r="CN7" s="39">
        <v>66.06</v>
      </c>
      <c r="CO7" s="39">
        <v>63.2</v>
      </c>
      <c r="CP7" s="39">
        <v>62.09</v>
      </c>
      <c r="CQ7" s="39">
        <v>59.34</v>
      </c>
      <c r="CR7" s="39">
        <v>59.11</v>
      </c>
      <c r="CS7" s="39">
        <v>59.74</v>
      </c>
      <c r="CT7" s="39">
        <v>59.46</v>
      </c>
      <c r="CU7" s="39">
        <v>59.51</v>
      </c>
      <c r="CV7" s="39">
        <v>60</v>
      </c>
      <c r="CW7" s="39">
        <v>89.27</v>
      </c>
      <c r="CX7" s="39">
        <v>89.1</v>
      </c>
      <c r="CY7" s="39">
        <v>89.26</v>
      </c>
      <c r="CZ7" s="39">
        <v>90.77</v>
      </c>
      <c r="DA7" s="39">
        <v>89.82</v>
      </c>
      <c r="DB7" s="39">
        <v>87.74</v>
      </c>
      <c r="DC7" s="39">
        <v>87.91</v>
      </c>
      <c r="DD7" s="39">
        <v>87.28</v>
      </c>
      <c r="DE7" s="39">
        <v>87.41</v>
      </c>
      <c r="DF7" s="39">
        <v>87.08</v>
      </c>
      <c r="DG7" s="39">
        <v>89.8</v>
      </c>
      <c r="DH7" s="39">
        <v>56.23</v>
      </c>
      <c r="DI7" s="39">
        <v>57.12</v>
      </c>
      <c r="DJ7" s="39">
        <v>57.67</v>
      </c>
      <c r="DK7" s="39">
        <v>58</v>
      </c>
      <c r="DL7" s="39">
        <v>58.43</v>
      </c>
      <c r="DM7" s="39">
        <v>46.27</v>
      </c>
      <c r="DN7" s="39">
        <v>46.88</v>
      </c>
      <c r="DO7" s="39">
        <v>46.94</v>
      </c>
      <c r="DP7" s="39">
        <v>47.62</v>
      </c>
      <c r="DQ7" s="39">
        <v>48.55</v>
      </c>
      <c r="DR7" s="39">
        <v>49.59</v>
      </c>
      <c r="DS7" s="39">
        <v>9.1999999999999993</v>
      </c>
      <c r="DT7" s="39">
        <v>8.86</v>
      </c>
      <c r="DU7" s="39">
        <v>23.09</v>
      </c>
      <c r="DV7" s="39">
        <v>24.91</v>
      </c>
      <c r="DW7" s="39">
        <v>26.19</v>
      </c>
      <c r="DX7" s="39">
        <v>10.93</v>
      </c>
      <c r="DY7" s="39">
        <v>13.39</v>
      </c>
      <c r="DZ7" s="39">
        <v>14.48</v>
      </c>
      <c r="EA7" s="39">
        <v>16.27</v>
      </c>
      <c r="EB7" s="39">
        <v>17.11</v>
      </c>
      <c r="EC7" s="39">
        <v>19.440000000000001</v>
      </c>
      <c r="ED7" s="39">
        <v>0.9</v>
      </c>
      <c r="EE7" s="39">
        <v>0.64</v>
      </c>
      <c r="EF7" s="39">
        <v>0.74</v>
      </c>
      <c r="EG7" s="39">
        <v>0.61</v>
      </c>
      <c r="EH7" s="39">
        <v>0.62</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2021-02-08T06:20:09Z</cp:lastPrinted>
  <dcterms:created xsi:type="dcterms:W3CDTF">2020-12-04T02:10:10Z</dcterms:created>
  <dcterms:modified xsi:type="dcterms:W3CDTF">2021-02-08T06:20:17Z</dcterms:modified>
  <cp:category/>
</cp:coreProperties>
</file>